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部門別フォルダ\西城\シフト関係\"/>
    </mc:Choice>
  </mc:AlternateContent>
  <xr:revisionPtr revIDLastSave="0" documentId="8_{7932C58C-5657-4F9C-AB0A-122F5512D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社員シフト" sheetId="1" r:id="rId1"/>
    <sheet name="専門店シフト" sheetId="2" r:id="rId2"/>
  </sheets>
  <definedNames>
    <definedName name="_xlnm.Print_Area" localSheetId="1">専門店シフト!$A$1:$AK$78</definedName>
    <definedName name="休">社員シフト!$Q$106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7" i="2" l="1"/>
  <c r="V77" i="2"/>
  <c r="U77" i="2"/>
  <c r="Q77" i="2"/>
  <c r="P77" i="2"/>
  <c r="O77" i="2"/>
  <c r="N77" i="2"/>
  <c r="J77" i="2"/>
  <c r="I77" i="2"/>
  <c r="H77" i="2"/>
  <c r="G77" i="2"/>
  <c r="X76" i="2"/>
  <c r="R76" i="2"/>
  <c r="K76" i="2"/>
  <c r="X75" i="2"/>
  <c r="R75" i="2"/>
  <c r="K75" i="2"/>
  <c r="X74" i="2"/>
  <c r="R74" i="2"/>
  <c r="K74" i="2"/>
  <c r="X73" i="2"/>
  <c r="R73" i="2"/>
  <c r="K73" i="2"/>
  <c r="X72" i="2"/>
  <c r="R72" i="2"/>
  <c r="K72" i="2"/>
  <c r="X71" i="2"/>
  <c r="R71" i="2"/>
  <c r="K71" i="2"/>
  <c r="X70" i="2"/>
  <c r="R70" i="2"/>
  <c r="K70" i="2"/>
  <c r="X69" i="2"/>
  <c r="R69" i="2"/>
  <c r="K69" i="2"/>
  <c r="X68" i="2"/>
  <c r="R68" i="2"/>
  <c r="K68" i="2"/>
  <c r="X67" i="2"/>
  <c r="R67" i="2"/>
  <c r="K67" i="2"/>
  <c r="X66" i="2"/>
  <c r="R66" i="2"/>
  <c r="K66" i="2"/>
  <c r="X65" i="2"/>
  <c r="R65" i="2"/>
  <c r="K65" i="2"/>
  <c r="X64" i="2"/>
  <c r="R64" i="2"/>
  <c r="K64" i="2"/>
  <c r="X63" i="2"/>
  <c r="R63" i="2"/>
  <c r="K63" i="2"/>
  <c r="X62" i="2"/>
  <c r="R62" i="2"/>
  <c r="K62" i="2"/>
  <c r="X61" i="2"/>
  <c r="R61" i="2"/>
  <c r="K61" i="2"/>
  <c r="X60" i="2"/>
  <c r="R60" i="2"/>
  <c r="K60" i="2"/>
  <c r="X59" i="2"/>
  <c r="R59" i="2"/>
  <c r="K59" i="2"/>
  <c r="X58" i="2"/>
  <c r="R58" i="2"/>
  <c r="K58" i="2"/>
  <c r="X57" i="2"/>
  <c r="R57" i="2"/>
  <c r="K57" i="2"/>
  <c r="X56" i="2"/>
  <c r="R56" i="2"/>
  <c r="K56" i="2"/>
  <c r="X55" i="2"/>
  <c r="R55" i="2"/>
  <c r="K55" i="2"/>
  <c r="X54" i="2"/>
  <c r="R54" i="2"/>
  <c r="K54" i="2"/>
  <c r="X53" i="2"/>
  <c r="R53" i="2"/>
  <c r="K53" i="2"/>
  <c r="X52" i="2"/>
  <c r="R52" i="2"/>
  <c r="K52" i="2"/>
  <c r="X51" i="2"/>
  <c r="R51" i="2"/>
  <c r="K51" i="2"/>
  <c r="X50" i="2"/>
  <c r="R50" i="2"/>
  <c r="K50" i="2"/>
  <c r="X49" i="2"/>
  <c r="R49" i="2"/>
  <c r="K49" i="2"/>
  <c r="X48" i="2"/>
  <c r="R48" i="2"/>
  <c r="K48" i="2"/>
  <c r="X47" i="2"/>
  <c r="R47" i="2"/>
  <c r="K47" i="2"/>
  <c r="X46" i="2"/>
  <c r="R46" i="2"/>
  <c r="K46" i="2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14" i="1"/>
  <c r="AG13" i="1"/>
  <c r="W41" i="2"/>
  <c r="AC41" i="2"/>
  <c r="X41" i="2"/>
  <c r="Y41" i="2"/>
  <c r="Z41" i="2"/>
  <c r="AA41" i="2"/>
  <c r="AB41" i="2"/>
  <c r="V41" i="2"/>
  <c r="A12" i="2"/>
  <c r="T12" i="2" s="1"/>
  <c r="B12" i="2"/>
  <c r="U12" i="2" s="1"/>
  <c r="A13" i="2"/>
  <c r="T13" i="2" s="1"/>
  <c r="B13" i="2"/>
  <c r="U13" i="2" s="1"/>
  <c r="A14" i="2"/>
  <c r="T14" i="2" s="1"/>
  <c r="B14" i="2"/>
  <c r="U14" i="2" s="1"/>
  <c r="A15" i="2"/>
  <c r="T15" i="2" s="1"/>
  <c r="B15" i="2"/>
  <c r="U15" i="2" s="1"/>
  <c r="A16" i="2"/>
  <c r="T16" i="2" s="1"/>
  <c r="B16" i="2"/>
  <c r="U16" i="2" s="1"/>
  <c r="A17" i="2"/>
  <c r="T17" i="2" s="1"/>
  <c r="B17" i="2"/>
  <c r="U17" i="2" s="1"/>
  <c r="A18" i="2"/>
  <c r="T18" i="2" s="1"/>
  <c r="B18" i="2"/>
  <c r="U18" i="2" s="1"/>
  <c r="A19" i="2"/>
  <c r="T19" i="2" s="1"/>
  <c r="B19" i="2"/>
  <c r="U19" i="2" s="1"/>
  <c r="A20" i="2"/>
  <c r="T20" i="2" s="1"/>
  <c r="B20" i="2"/>
  <c r="U20" i="2" s="1"/>
  <c r="A21" i="2"/>
  <c r="T21" i="2" s="1"/>
  <c r="B21" i="2"/>
  <c r="U21" i="2" s="1"/>
  <c r="A22" i="2"/>
  <c r="T22" i="2" s="1"/>
  <c r="B22" i="2"/>
  <c r="U22" i="2" s="1"/>
  <c r="A23" i="2"/>
  <c r="T23" i="2" s="1"/>
  <c r="B23" i="2"/>
  <c r="U23" i="2" s="1"/>
  <c r="A24" i="2"/>
  <c r="T24" i="2" s="1"/>
  <c r="B24" i="2"/>
  <c r="U24" i="2" s="1"/>
  <c r="A25" i="2"/>
  <c r="T25" i="2" s="1"/>
  <c r="B25" i="2"/>
  <c r="U25" i="2" s="1"/>
  <c r="A26" i="2"/>
  <c r="T26" i="2" s="1"/>
  <c r="B26" i="2"/>
  <c r="U26" i="2" s="1"/>
  <c r="A27" i="2"/>
  <c r="T27" i="2" s="1"/>
  <c r="B27" i="2"/>
  <c r="U27" i="2" s="1"/>
  <c r="A28" i="2"/>
  <c r="T28" i="2" s="1"/>
  <c r="B28" i="2"/>
  <c r="U28" i="2" s="1"/>
  <c r="A29" i="2"/>
  <c r="T29" i="2" s="1"/>
  <c r="B29" i="2"/>
  <c r="U29" i="2" s="1"/>
  <c r="A30" i="2"/>
  <c r="T30" i="2" s="1"/>
  <c r="B30" i="2"/>
  <c r="U30" i="2" s="1"/>
  <c r="A31" i="2"/>
  <c r="T31" i="2" s="1"/>
  <c r="B31" i="2"/>
  <c r="U31" i="2" s="1"/>
  <c r="A32" i="2"/>
  <c r="T32" i="2" s="1"/>
  <c r="B32" i="2"/>
  <c r="U32" i="2" s="1"/>
  <c r="A33" i="2"/>
  <c r="T33" i="2" s="1"/>
  <c r="B33" i="2"/>
  <c r="U33" i="2" s="1"/>
  <c r="A34" i="2"/>
  <c r="T34" i="2" s="1"/>
  <c r="B34" i="2"/>
  <c r="U34" i="2" s="1"/>
  <c r="A35" i="2"/>
  <c r="T35" i="2" s="1"/>
  <c r="B35" i="2"/>
  <c r="U35" i="2" s="1"/>
  <c r="A36" i="2"/>
  <c r="T36" i="2" s="1"/>
  <c r="B36" i="2"/>
  <c r="U36" i="2" s="1"/>
  <c r="A37" i="2"/>
  <c r="T37" i="2" s="1"/>
  <c r="B37" i="2"/>
  <c r="U37" i="2" s="1"/>
  <c r="A38" i="2"/>
  <c r="T38" i="2" s="1"/>
  <c r="B38" i="2"/>
  <c r="U38" i="2" s="1"/>
  <c r="A39" i="2"/>
  <c r="T39" i="2" s="1"/>
  <c r="B39" i="2"/>
  <c r="U39" i="2" s="1"/>
  <c r="A40" i="2"/>
  <c r="T40" i="2" s="1"/>
  <c r="B40" i="2"/>
  <c r="U40" i="2" s="1"/>
  <c r="B11" i="2"/>
  <c r="U11" i="2" s="1"/>
  <c r="A11" i="2"/>
  <c r="T11" i="2" s="1"/>
  <c r="B10" i="2"/>
  <c r="U10" i="2" s="1"/>
  <c r="A10" i="2"/>
  <c r="T10" i="2" s="1"/>
  <c r="AL44" i="1"/>
  <c r="J44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AE80" i="1"/>
  <c r="K116" i="1"/>
  <c r="AK36" i="2"/>
  <c r="AK35" i="2"/>
  <c r="AK34" i="2"/>
  <c r="R36" i="2"/>
  <c r="R35" i="2"/>
  <c r="R34" i="2"/>
  <c r="M36" i="2"/>
  <c r="M35" i="2"/>
  <c r="M34" i="2"/>
  <c r="C36" i="2"/>
  <c r="C35" i="2"/>
  <c r="C34" i="2"/>
  <c r="AZ111" i="1"/>
  <c r="AZ110" i="1"/>
  <c r="AZ109" i="1"/>
  <c r="AM114" i="1"/>
  <c r="AN114" i="1"/>
  <c r="AM113" i="1"/>
  <c r="AN113" i="1"/>
  <c r="AM112" i="1"/>
  <c r="AN112" i="1"/>
  <c r="AM111" i="1"/>
  <c r="AN111" i="1"/>
  <c r="AM110" i="1"/>
  <c r="AN110" i="1"/>
  <c r="AM109" i="1"/>
  <c r="AN109" i="1"/>
  <c r="Q111" i="1"/>
  <c r="Q110" i="1"/>
  <c r="Q109" i="1"/>
  <c r="T114" i="1"/>
  <c r="U114" i="1"/>
  <c r="T113" i="1"/>
  <c r="U113" i="1"/>
  <c r="T112" i="1"/>
  <c r="U112" i="1"/>
  <c r="A114" i="1"/>
  <c r="B114" i="1"/>
  <c r="A113" i="1"/>
  <c r="B113" i="1"/>
  <c r="A112" i="1"/>
  <c r="B112" i="1"/>
  <c r="AR78" i="1"/>
  <c r="AR77" i="1"/>
  <c r="AR76" i="1"/>
  <c r="AJ78" i="1"/>
  <c r="AK78" i="1"/>
  <c r="AJ77" i="1"/>
  <c r="AK77" i="1"/>
  <c r="AJ76" i="1"/>
  <c r="AK76" i="1"/>
  <c r="V78" i="1"/>
  <c r="W78" i="1"/>
  <c r="V77" i="1"/>
  <c r="W77" i="1"/>
  <c r="V76" i="1"/>
  <c r="W76" i="1"/>
  <c r="A78" i="1"/>
  <c r="B78" i="1"/>
  <c r="A77" i="1"/>
  <c r="B77" i="1"/>
  <c r="A76" i="1"/>
  <c r="B76" i="1"/>
  <c r="V111" i="1"/>
  <c r="AL111" i="1" s="1"/>
  <c r="V110" i="1"/>
  <c r="AL110" i="1" s="1"/>
  <c r="V109" i="1"/>
  <c r="AL109" i="1" s="1"/>
  <c r="T111" i="1"/>
  <c r="U111" i="1"/>
  <c r="T110" i="1"/>
  <c r="U110" i="1"/>
  <c r="T109" i="1"/>
  <c r="U109" i="1"/>
  <c r="A111" i="1"/>
  <c r="B111" i="1"/>
  <c r="A110" i="1"/>
  <c r="B110" i="1"/>
  <c r="A109" i="1"/>
  <c r="B109" i="1"/>
  <c r="T23" i="1"/>
  <c r="AT42" i="1"/>
  <c r="AT41" i="1"/>
  <c r="AT40" i="1"/>
  <c r="P42" i="1"/>
  <c r="P41" i="1"/>
  <c r="P40" i="1"/>
  <c r="AJ42" i="1"/>
  <c r="AK42" i="1"/>
  <c r="AJ41" i="1"/>
  <c r="AK41" i="1"/>
  <c r="AJ40" i="1"/>
  <c r="AK40" i="1"/>
  <c r="S42" i="1"/>
  <c r="T42" i="1"/>
  <c r="S41" i="1"/>
  <c r="T41" i="1"/>
  <c r="S40" i="1"/>
  <c r="T40" i="1"/>
  <c r="H41" i="2"/>
  <c r="C116" i="1"/>
  <c r="V116" i="1" s="1"/>
  <c r="C44" i="1"/>
  <c r="C41" i="2" s="1"/>
  <c r="Q44" i="1"/>
  <c r="AO80" i="1"/>
  <c r="AQ44" i="1"/>
  <c r="Q85" i="1"/>
  <c r="AJ41" i="2"/>
  <c r="AO44" i="1"/>
  <c r="P43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D119" i="1"/>
  <c r="C119" i="1"/>
  <c r="V85" i="1"/>
  <c r="AL85" i="1" s="1"/>
  <c r="V86" i="1"/>
  <c r="AL86" i="1" s="1"/>
  <c r="V87" i="1"/>
  <c r="AL87" i="1" s="1"/>
  <c r="V88" i="1"/>
  <c r="AL88" i="1" s="1"/>
  <c r="V89" i="1"/>
  <c r="AL89" i="1" s="1"/>
  <c r="V90" i="1"/>
  <c r="AL90" i="1" s="1"/>
  <c r="V91" i="1"/>
  <c r="AL91" i="1" s="1"/>
  <c r="V92" i="1"/>
  <c r="AL92" i="1" s="1"/>
  <c r="V93" i="1"/>
  <c r="AL93" i="1" s="1"/>
  <c r="V94" i="1"/>
  <c r="AL94" i="1" s="1"/>
  <c r="V95" i="1"/>
  <c r="AL95" i="1" s="1"/>
  <c r="V96" i="1"/>
  <c r="AL96" i="1" s="1"/>
  <c r="V97" i="1"/>
  <c r="AL97" i="1" s="1"/>
  <c r="V98" i="1"/>
  <c r="AL98" i="1" s="1"/>
  <c r="V99" i="1"/>
  <c r="AL99" i="1" s="1"/>
  <c r="V100" i="1"/>
  <c r="AL100" i="1" s="1"/>
  <c r="V101" i="1"/>
  <c r="AL101" i="1" s="1"/>
  <c r="V102" i="1"/>
  <c r="AL102" i="1" s="1"/>
  <c r="V103" i="1"/>
  <c r="AL103" i="1" s="1"/>
  <c r="V104" i="1"/>
  <c r="AL104" i="1" s="1"/>
  <c r="V105" i="1"/>
  <c r="AL105" i="1" s="1"/>
  <c r="V106" i="1"/>
  <c r="AL106" i="1" s="1"/>
  <c r="V107" i="1"/>
  <c r="AL107" i="1" s="1"/>
  <c r="V108" i="1"/>
  <c r="AL108" i="1" s="1"/>
  <c r="V112" i="1"/>
  <c r="V113" i="1"/>
  <c r="AL113" i="1" s="1"/>
  <c r="V114" i="1"/>
  <c r="AL114" i="1" s="1"/>
  <c r="V115" i="1"/>
  <c r="AL115" i="1" s="1"/>
  <c r="AJ56" i="1"/>
  <c r="AI41" i="2"/>
  <c r="AH41" i="2"/>
  <c r="AG41" i="2"/>
  <c r="AK40" i="2"/>
  <c r="AK39" i="2"/>
  <c r="AK38" i="2"/>
  <c r="AK37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Q99" i="1"/>
  <c r="Q100" i="1"/>
  <c r="Q101" i="1"/>
  <c r="Q102" i="1"/>
  <c r="Q103" i="1"/>
  <c r="Q104" i="1"/>
  <c r="Q105" i="1"/>
  <c r="Q106" i="1"/>
  <c r="Q107" i="1"/>
  <c r="Q108" i="1"/>
  <c r="Q112" i="1"/>
  <c r="Q113" i="1"/>
  <c r="Q114" i="1"/>
  <c r="Q115" i="1"/>
  <c r="Q95" i="1"/>
  <c r="Q96" i="1"/>
  <c r="Q97" i="1"/>
  <c r="Q94" i="1"/>
  <c r="Q93" i="1"/>
  <c r="Q92" i="1"/>
  <c r="Q91" i="1"/>
  <c r="Q90" i="1"/>
  <c r="Q89" i="1"/>
  <c r="Q88" i="1"/>
  <c r="Q87" i="1"/>
  <c r="Q8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S116" i="1"/>
  <c r="R116" i="1"/>
  <c r="P116" i="1"/>
  <c r="O116" i="1"/>
  <c r="N116" i="1"/>
  <c r="M116" i="1"/>
  <c r="L116" i="1"/>
  <c r="J116" i="1"/>
  <c r="I116" i="1"/>
  <c r="H116" i="1"/>
  <c r="G116" i="1"/>
  <c r="F116" i="1"/>
  <c r="E116" i="1"/>
  <c r="D116" i="1"/>
  <c r="AY116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12" i="1"/>
  <c r="AZ113" i="1"/>
  <c r="AZ114" i="1"/>
  <c r="AZ115" i="1"/>
  <c r="AZ85" i="1"/>
  <c r="AP116" i="1"/>
  <c r="AQ116" i="1"/>
  <c r="AR116" i="1"/>
  <c r="AS116" i="1"/>
  <c r="AT116" i="1"/>
  <c r="AU116" i="1"/>
  <c r="AV116" i="1"/>
  <c r="AW116" i="1"/>
  <c r="AX116" i="1"/>
  <c r="AO116" i="1"/>
  <c r="Q98" i="1"/>
  <c r="AL112" i="1"/>
  <c r="I44" i="1"/>
  <c r="D44" i="1"/>
  <c r="E44" i="1"/>
  <c r="F44" i="1"/>
  <c r="G44" i="1"/>
  <c r="H44" i="1"/>
  <c r="K44" i="1"/>
  <c r="L44" i="1"/>
  <c r="M44" i="1"/>
  <c r="N44" i="1"/>
  <c r="O44" i="1"/>
  <c r="B79" i="1"/>
  <c r="A79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T115" i="1"/>
  <c r="U115" i="1"/>
  <c r="D80" i="1"/>
  <c r="C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S80" i="1"/>
  <c r="T80" i="1"/>
  <c r="U80" i="1"/>
  <c r="X80" i="1"/>
  <c r="Y80" i="1"/>
  <c r="Z80" i="1"/>
  <c r="AA80" i="1"/>
  <c r="AB80" i="1"/>
  <c r="AC80" i="1"/>
  <c r="AD80" i="1"/>
  <c r="AF80" i="1"/>
  <c r="AH80" i="1"/>
  <c r="AI80" i="1"/>
  <c r="AL80" i="1"/>
  <c r="AM80" i="1"/>
  <c r="AN80" i="1"/>
  <c r="AQ80" i="1"/>
  <c r="A85" i="1"/>
  <c r="B85" i="1"/>
  <c r="T85" i="1"/>
  <c r="U85" i="1"/>
  <c r="AM85" i="1"/>
  <c r="AN85" i="1"/>
  <c r="A86" i="1"/>
  <c r="B86" i="1"/>
  <c r="T86" i="1"/>
  <c r="U86" i="1"/>
  <c r="AM86" i="1"/>
  <c r="AN86" i="1"/>
  <c r="A87" i="1"/>
  <c r="B87" i="1"/>
  <c r="T87" i="1"/>
  <c r="U87" i="1"/>
  <c r="AM87" i="1"/>
  <c r="AN87" i="1"/>
  <c r="U44" i="1"/>
  <c r="AN115" i="1"/>
  <c r="AM115" i="1"/>
  <c r="B115" i="1"/>
  <c r="A115" i="1"/>
  <c r="AN108" i="1"/>
  <c r="AM108" i="1"/>
  <c r="U108" i="1"/>
  <c r="T108" i="1"/>
  <c r="B108" i="1"/>
  <c r="A108" i="1"/>
  <c r="AN107" i="1"/>
  <c r="AM107" i="1"/>
  <c r="U107" i="1"/>
  <c r="T107" i="1"/>
  <c r="B107" i="1"/>
  <c r="A107" i="1"/>
  <c r="AN106" i="1"/>
  <c r="AM106" i="1"/>
  <c r="U106" i="1"/>
  <c r="T106" i="1"/>
  <c r="B106" i="1"/>
  <c r="A106" i="1"/>
  <c r="AN105" i="1"/>
  <c r="AM105" i="1"/>
  <c r="U105" i="1"/>
  <c r="T105" i="1"/>
  <c r="B105" i="1"/>
  <c r="A105" i="1"/>
  <c r="AN104" i="1"/>
  <c r="AM104" i="1"/>
  <c r="U104" i="1"/>
  <c r="T104" i="1"/>
  <c r="B104" i="1"/>
  <c r="A104" i="1"/>
  <c r="AN103" i="1"/>
  <c r="AM103" i="1"/>
  <c r="U103" i="1"/>
  <c r="T103" i="1"/>
  <c r="B103" i="1"/>
  <c r="A103" i="1"/>
  <c r="AN102" i="1"/>
  <c r="AM102" i="1"/>
  <c r="U102" i="1"/>
  <c r="T102" i="1"/>
  <c r="B102" i="1"/>
  <c r="A102" i="1"/>
  <c r="AN101" i="1"/>
  <c r="AM101" i="1"/>
  <c r="U101" i="1"/>
  <c r="T101" i="1"/>
  <c r="B101" i="1"/>
  <c r="A101" i="1"/>
  <c r="AN100" i="1"/>
  <c r="AM100" i="1"/>
  <c r="U100" i="1"/>
  <c r="T100" i="1"/>
  <c r="B100" i="1"/>
  <c r="A100" i="1"/>
  <c r="AN99" i="1"/>
  <c r="AM99" i="1"/>
  <c r="U99" i="1"/>
  <c r="T99" i="1"/>
  <c r="B99" i="1"/>
  <c r="A99" i="1"/>
  <c r="AN98" i="1"/>
  <c r="AM98" i="1"/>
  <c r="U98" i="1"/>
  <c r="T98" i="1"/>
  <c r="B98" i="1"/>
  <c r="A98" i="1"/>
  <c r="AN97" i="1"/>
  <c r="AM97" i="1"/>
  <c r="U97" i="1"/>
  <c r="T97" i="1"/>
  <c r="B97" i="1"/>
  <c r="A97" i="1"/>
  <c r="AN96" i="1"/>
  <c r="AM96" i="1"/>
  <c r="U96" i="1"/>
  <c r="T96" i="1"/>
  <c r="B96" i="1"/>
  <c r="A96" i="1"/>
  <c r="AN95" i="1"/>
  <c r="AM95" i="1"/>
  <c r="U95" i="1"/>
  <c r="T95" i="1"/>
  <c r="B95" i="1"/>
  <c r="A95" i="1"/>
  <c r="AN94" i="1"/>
  <c r="AM94" i="1"/>
  <c r="U94" i="1"/>
  <c r="T94" i="1"/>
  <c r="B94" i="1"/>
  <c r="A94" i="1"/>
  <c r="AN93" i="1"/>
  <c r="AM93" i="1"/>
  <c r="U93" i="1"/>
  <c r="T93" i="1"/>
  <c r="B93" i="1"/>
  <c r="A93" i="1"/>
  <c r="AN92" i="1"/>
  <c r="AM92" i="1"/>
  <c r="U92" i="1"/>
  <c r="T92" i="1"/>
  <c r="B92" i="1"/>
  <c r="A92" i="1"/>
  <c r="AN91" i="1"/>
  <c r="AM91" i="1"/>
  <c r="U91" i="1"/>
  <c r="T91" i="1"/>
  <c r="B91" i="1"/>
  <c r="A91" i="1"/>
  <c r="AN90" i="1"/>
  <c r="AM90" i="1"/>
  <c r="U90" i="1"/>
  <c r="T90" i="1"/>
  <c r="B90" i="1"/>
  <c r="A90" i="1"/>
  <c r="AN89" i="1"/>
  <c r="AM89" i="1"/>
  <c r="U89" i="1"/>
  <c r="T89" i="1"/>
  <c r="B89" i="1"/>
  <c r="A89" i="1"/>
  <c r="AN88" i="1"/>
  <c r="AM88" i="1"/>
  <c r="U88" i="1"/>
  <c r="T88" i="1"/>
  <c r="B88" i="1"/>
  <c r="A88" i="1"/>
  <c r="Q41" i="2"/>
  <c r="P41" i="2"/>
  <c r="L41" i="2"/>
  <c r="K41" i="2"/>
  <c r="J41" i="2"/>
  <c r="I41" i="2"/>
  <c r="G41" i="2"/>
  <c r="A41" i="2"/>
  <c r="R40" i="2"/>
  <c r="M40" i="2"/>
  <c r="C40" i="2"/>
  <c r="R39" i="2"/>
  <c r="M39" i="2"/>
  <c r="C39" i="2"/>
  <c r="R38" i="2"/>
  <c r="M38" i="2"/>
  <c r="C38" i="2"/>
  <c r="R37" i="2"/>
  <c r="M37" i="2"/>
  <c r="C37" i="2"/>
  <c r="E37" i="2"/>
  <c r="R33" i="2"/>
  <c r="M33" i="2"/>
  <c r="C33" i="2"/>
  <c r="R32" i="2"/>
  <c r="M32" i="2"/>
  <c r="C32" i="2"/>
  <c r="R31" i="2"/>
  <c r="M31" i="2"/>
  <c r="C31" i="2"/>
  <c r="R30" i="2"/>
  <c r="M30" i="2"/>
  <c r="C30" i="2"/>
  <c r="R29" i="2"/>
  <c r="M29" i="2"/>
  <c r="C29" i="2"/>
  <c r="R28" i="2"/>
  <c r="M28" i="2"/>
  <c r="C28" i="2"/>
  <c r="R27" i="2"/>
  <c r="M27" i="2"/>
  <c r="C27" i="2"/>
  <c r="R26" i="2"/>
  <c r="M26" i="2"/>
  <c r="C26" i="2"/>
  <c r="R25" i="2"/>
  <c r="M25" i="2"/>
  <c r="C25" i="2"/>
  <c r="R24" i="2"/>
  <c r="M24" i="2"/>
  <c r="C24" i="2"/>
  <c r="R23" i="2"/>
  <c r="M23" i="2"/>
  <c r="C23" i="2"/>
  <c r="R22" i="2"/>
  <c r="M22" i="2"/>
  <c r="C22" i="2"/>
  <c r="R21" i="2"/>
  <c r="M21" i="2"/>
  <c r="C21" i="2"/>
  <c r="R20" i="2"/>
  <c r="M20" i="2"/>
  <c r="C20" i="2"/>
  <c r="R19" i="2"/>
  <c r="M19" i="2"/>
  <c r="C19" i="2"/>
  <c r="R18" i="2"/>
  <c r="M18" i="2"/>
  <c r="C18" i="2"/>
  <c r="R17" i="2"/>
  <c r="M17" i="2"/>
  <c r="C17" i="2"/>
  <c r="O17" i="2"/>
  <c r="R16" i="2"/>
  <c r="M16" i="2"/>
  <c r="C16" i="2"/>
  <c r="R15" i="2"/>
  <c r="M15" i="2"/>
  <c r="C15" i="2"/>
  <c r="R14" i="2"/>
  <c r="M14" i="2"/>
  <c r="C14" i="2"/>
  <c r="R13" i="2"/>
  <c r="M13" i="2"/>
  <c r="C13" i="2"/>
  <c r="R12" i="2"/>
  <c r="M12" i="2"/>
  <c r="C12" i="2"/>
  <c r="R11" i="2"/>
  <c r="M11" i="2"/>
  <c r="C11" i="2"/>
  <c r="R10" i="2"/>
  <c r="M10" i="2"/>
  <c r="C10" i="2"/>
  <c r="E3" i="2"/>
  <c r="E1" i="2"/>
  <c r="A1" i="2"/>
  <c r="AT43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R49" i="1"/>
  <c r="AR79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K79" i="1"/>
  <c r="AJ79" i="1"/>
  <c r="AK75" i="1"/>
  <c r="AJ75" i="1"/>
  <c r="AK74" i="1"/>
  <c r="AJ74" i="1"/>
  <c r="AK73" i="1"/>
  <c r="AJ73" i="1"/>
  <c r="AK72" i="1"/>
  <c r="AJ72" i="1"/>
  <c r="AK71" i="1"/>
  <c r="AJ71" i="1"/>
  <c r="AK70" i="1"/>
  <c r="AJ70" i="1"/>
  <c r="AK69" i="1"/>
  <c r="AJ69" i="1"/>
  <c r="AK68" i="1"/>
  <c r="AJ68" i="1"/>
  <c r="AK67" i="1"/>
  <c r="AJ67" i="1"/>
  <c r="AK66" i="1"/>
  <c r="AJ66" i="1"/>
  <c r="AK65" i="1"/>
  <c r="AJ65" i="1"/>
  <c r="AK64" i="1"/>
  <c r="AJ64" i="1"/>
  <c r="AK63" i="1"/>
  <c r="AJ63" i="1"/>
  <c r="AK62" i="1"/>
  <c r="AJ62" i="1"/>
  <c r="AK61" i="1"/>
  <c r="AJ61" i="1"/>
  <c r="AK60" i="1"/>
  <c r="AJ60" i="1"/>
  <c r="AK59" i="1"/>
  <c r="AJ59" i="1"/>
  <c r="AK58" i="1"/>
  <c r="AJ58" i="1"/>
  <c r="AK57" i="1"/>
  <c r="AJ57" i="1"/>
  <c r="AK56" i="1"/>
  <c r="AK55" i="1"/>
  <c r="AJ55" i="1"/>
  <c r="AK54" i="1"/>
  <c r="AJ54" i="1"/>
  <c r="AK53" i="1"/>
  <c r="AJ53" i="1"/>
  <c r="AK52" i="1"/>
  <c r="AJ52" i="1"/>
  <c r="AK51" i="1"/>
  <c r="AJ51" i="1"/>
  <c r="AK50" i="1"/>
  <c r="AJ50" i="1"/>
  <c r="AK49" i="1"/>
  <c r="AJ49" i="1"/>
  <c r="AI44" i="1"/>
  <c r="AH44" i="1"/>
  <c r="AF44" i="1"/>
  <c r="AE44" i="1"/>
  <c r="AD44" i="1"/>
  <c r="AC44" i="1"/>
  <c r="AB44" i="1"/>
  <c r="AA44" i="1"/>
  <c r="Z44" i="1"/>
  <c r="Y44" i="1"/>
  <c r="X44" i="1"/>
  <c r="W44" i="1"/>
  <c r="V44" i="1"/>
  <c r="S13" i="1"/>
  <c r="T13" i="1"/>
  <c r="AJ13" i="1"/>
  <c r="AK13" i="1"/>
  <c r="S14" i="1"/>
  <c r="T14" i="1"/>
  <c r="AJ14" i="1"/>
  <c r="AK14" i="1"/>
  <c r="S15" i="1"/>
  <c r="T15" i="1"/>
  <c r="AJ15" i="1"/>
  <c r="AK15" i="1"/>
  <c r="S16" i="1"/>
  <c r="T16" i="1"/>
  <c r="AJ16" i="1"/>
  <c r="AK16" i="1"/>
  <c r="S17" i="1"/>
  <c r="T17" i="1"/>
  <c r="AJ17" i="1"/>
  <c r="AK17" i="1"/>
  <c r="S18" i="1"/>
  <c r="T18" i="1"/>
  <c r="AJ18" i="1"/>
  <c r="AK18" i="1"/>
  <c r="S19" i="1"/>
  <c r="T19" i="1"/>
  <c r="AJ19" i="1"/>
  <c r="AK19" i="1"/>
  <c r="S20" i="1"/>
  <c r="T20" i="1"/>
  <c r="AJ20" i="1"/>
  <c r="AK20" i="1"/>
  <c r="S21" i="1"/>
  <c r="T21" i="1"/>
  <c r="AJ21" i="1"/>
  <c r="AK21" i="1"/>
  <c r="S22" i="1"/>
  <c r="T22" i="1"/>
  <c r="AJ22" i="1"/>
  <c r="AK22" i="1"/>
  <c r="S23" i="1"/>
  <c r="AJ23" i="1"/>
  <c r="AK23" i="1"/>
  <c r="S24" i="1"/>
  <c r="T24" i="1"/>
  <c r="AJ24" i="1"/>
  <c r="AK24" i="1"/>
  <c r="S25" i="1"/>
  <c r="T25" i="1"/>
  <c r="AJ25" i="1"/>
  <c r="AK25" i="1"/>
  <c r="S26" i="1"/>
  <c r="T26" i="1"/>
  <c r="AJ26" i="1"/>
  <c r="AK26" i="1"/>
  <c r="S27" i="1"/>
  <c r="T27" i="1"/>
  <c r="AJ27" i="1"/>
  <c r="AK27" i="1"/>
  <c r="S28" i="1"/>
  <c r="T28" i="1"/>
  <c r="AJ28" i="1"/>
  <c r="AK28" i="1"/>
  <c r="S29" i="1"/>
  <c r="T29" i="1"/>
  <c r="AJ29" i="1"/>
  <c r="AK29" i="1"/>
  <c r="S30" i="1"/>
  <c r="T30" i="1"/>
  <c r="AJ30" i="1"/>
  <c r="AK30" i="1"/>
  <c r="S31" i="1"/>
  <c r="T31" i="1"/>
  <c r="AJ31" i="1"/>
  <c r="AK31" i="1"/>
  <c r="S32" i="1"/>
  <c r="T32" i="1"/>
  <c r="AJ32" i="1"/>
  <c r="AK32" i="1"/>
  <c r="S33" i="1"/>
  <c r="T33" i="1"/>
  <c r="AJ33" i="1"/>
  <c r="AK33" i="1"/>
  <c r="S34" i="1"/>
  <c r="T34" i="1"/>
  <c r="AJ34" i="1"/>
  <c r="AK34" i="1"/>
  <c r="S35" i="1"/>
  <c r="T35" i="1"/>
  <c r="AJ35" i="1"/>
  <c r="AK35" i="1"/>
  <c r="S36" i="1"/>
  <c r="T36" i="1"/>
  <c r="AJ36" i="1"/>
  <c r="AK36" i="1"/>
  <c r="S37" i="1"/>
  <c r="T37" i="1"/>
  <c r="AJ37" i="1"/>
  <c r="AK37" i="1"/>
  <c r="S38" i="1"/>
  <c r="T38" i="1"/>
  <c r="AJ38" i="1"/>
  <c r="AK38" i="1"/>
  <c r="S39" i="1"/>
  <c r="T39" i="1"/>
  <c r="AJ39" i="1"/>
  <c r="AK39" i="1"/>
  <c r="S43" i="1"/>
  <c r="T43" i="1"/>
  <c r="AJ43" i="1"/>
  <c r="AK43" i="1"/>
  <c r="R44" i="1"/>
  <c r="AM44" i="1"/>
  <c r="AN44" i="1"/>
  <c r="AP44" i="1"/>
  <c r="AR44" i="1"/>
  <c r="AS44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9" i="1"/>
  <c r="W79" i="1"/>
  <c r="C3" i="1"/>
  <c r="AS80" i="1"/>
  <c r="AP80" i="1"/>
  <c r="N34" i="2"/>
  <c r="E33" i="2"/>
  <c r="E30" i="2"/>
  <c r="O27" i="2"/>
  <c r="E36" i="2"/>
  <c r="N21" i="2"/>
  <c r="E25" i="2"/>
  <c r="F12" i="2"/>
  <c r="F40" i="2"/>
  <c r="F10" i="2"/>
  <c r="F18" i="2"/>
  <c r="F25" i="2"/>
  <c r="O25" i="2"/>
  <c r="F33" i="2"/>
  <c r="E21" i="2"/>
  <c r="F29" i="2"/>
  <c r="E38" i="2"/>
  <c r="F37" i="2"/>
  <c r="N37" i="2"/>
  <c r="F17" i="2"/>
  <c r="O22" i="2"/>
  <c r="N13" i="2"/>
  <c r="E18" i="2"/>
  <c r="N17" i="2"/>
  <c r="N26" i="2"/>
  <c r="N11" i="2"/>
  <c r="F36" i="2"/>
  <c r="N29" i="2"/>
  <c r="E17" i="2"/>
  <c r="N25" i="2"/>
  <c r="O13" i="2"/>
  <c r="F11" i="2"/>
  <c r="O11" i="2" l="1"/>
  <c r="E29" i="2"/>
  <c r="E13" i="2"/>
  <c r="N33" i="2"/>
  <c r="O26" i="2"/>
  <c r="F13" i="2"/>
  <c r="F21" i="2"/>
  <c r="O29" i="2"/>
  <c r="E11" i="2"/>
  <c r="O37" i="2"/>
  <c r="L47" i="2"/>
  <c r="M52" i="2"/>
  <c r="T55" i="2"/>
  <c r="L63" i="2"/>
  <c r="M68" i="2"/>
  <c r="T71" i="2"/>
  <c r="S46" i="2"/>
  <c r="M48" i="2"/>
  <c r="T51" i="2"/>
  <c r="L59" i="2"/>
  <c r="M64" i="2"/>
  <c r="T67" i="2"/>
  <c r="AF31" i="2" s="1"/>
  <c r="L75" i="2"/>
  <c r="T47" i="2"/>
  <c r="L55" i="2"/>
  <c r="M60" i="2"/>
  <c r="T63" i="2"/>
  <c r="L71" i="2"/>
  <c r="M76" i="2"/>
  <c r="L51" i="2"/>
  <c r="M56" i="2"/>
  <c r="T59" i="2"/>
  <c r="L67" i="2"/>
  <c r="M72" i="2"/>
  <c r="T75" i="2"/>
  <c r="S74" i="2"/>
  <c r="N18" i="2"/>
  <c r="E24" i="2"/>
  <c r="L46" i="2"/>
  <c r="T46" i="2"/>
  <c r="M47" i="2"/>
  <c r="S49" i="2"/>
  <c r="AE13" i="2" s="1"/>
  <c r="L50" i="2"/>
  <c r="T50" i="2"/>
  <c r="M51" i="2"/>
  <c r="S53" i="2"/>
  <c r="AE17" i="2" s="1"/>
  <c r="L54" i="2"/>
  <c r="T54" i="2"/>
  <c r="M55" i="2"/>
  <c r="S57" i="2"/>
  <c r="AE21" i="2" s="1"/>
  <c r="L58" i="2"/>
  <c r="T58" i="2"/>
  <c r="M59" i="2"/>
  <c r="S61" i="2"/>
  <c r="AE25" i="2" s="1"/>
  <c r="L62" i="2"/>
  <c r="T62" i="2"/>
  <c r="M63" i="2"/>
  <c r="S65" i="2"/>
  <c r="AE29" i="2" s="1"/>
  <c r="L66" i="2"/>
  <c r="T66" i="2"/>
  <c r="M67" i="2"/>
  <c r="S69" i="2"/>
  <c r="AE33" i="2" s="1"/>
  <c r="L70" i="2"/>
  <c r="T70" i="2"/>
  <c r="M71" i="2"/>
  <c r="S73" i="2"/>
  <c r="AE37" i="2" s="1"/>
  <c r="L74" i="2"/>
  <c r="T74" i="2"/>
  <c r="AF38" i="2" s="1"/>
  <c r="M75" i="2"/>
  <c r="X77" i="2"/>
  <c r="S58" i="2"/>
  <c r="S62" i="2"/>
  <c r="S66" i="2"/>
  <c r="S70" i="2"/>
  <c r="AE34" i="2" s="1"/>
  <c r="E14" i="2"/>
  <c r="N38" i="2"/>
  <c r="E22" i="2"/>
  <c r="E32" i="2"/>
  <c r="N14" i="2"/>
  <c r="N22" i="2"/>
  <c r="M46" i="2"/>
  <c r="S48" i="2"/>
  <c r="AE12" i="2" s="1"/>
  <c r="L49" i="2"/>
  <c r="T49" i="2"/>
  <c r="M50" i="2"/>
  <c r="S52" i="2"/>
  <c r="AE16" i="2" s="1"/>
  <c r="L53" i="2"/>
  <c r="T53" i="2"/>
  <c r="M54" i="2"/>
  <c r="S56" i="2"/>
  <c r="AE20" i="2" s="1"/>
  <c r="L57" i="2"/>
  <c r="T57" i="2"/>
  <c r="M58" i="2"/>
  <c r="S60" i="2"/>
  <c r="AE24" i="2" s="1"/>
  <c r="L61" i="2"/>
  <c r="T61" i="2"/>
  <c r="AF25" i="2" s="1"/>
  <c r="M62" i="2"/>
  <c r="S64" i="2"/>
  <c r="AE28" i="2" s="1"/>
  <c r="L65" i="2"/>
  <c r="T65" i="2"/>
  <c r="M66" i="2"/>
  <c r="S68" i="2"/>
  <c r="L69" i="2"/>
  <c r="T69" i="2"/>
  <c r="M70" i="2"/>
  <c r="S72" i="2"/>
  <c r="AE36" i="2" s="1"/>
  <c r="L73" i="2"/>
  <c r="T73" i="2"/>
  <c r="M74" i="2"/>
  <c r="S76" i="2"/>
  <c r="AE40" i="2" s="1"/>
  <c r="K77" i="2"/>
  <c r="R77" i="2"/>
  <c r="S50" i="2"/>
  <c r="S54" i="2"/>
  <c r="AE18" i="2" s="1"/>
  <c r="E26" i="2"/>
  <c r="N20" i="2"/>
  <c r="N24" i="2"/>
  <c r="E40" i="2"/>
  <c r="N30" i="2"/>
  <c r="E34" i="2"/>
  <c r="O10" i="2"/>
  <c r="S47" i="2"/>
  <c r="AE11" i="2" s="1"/>
  <c r="L48" i="2"/>
  <c r="T48" i="2"/>
  <c r="M49" i="2"/>
  <c r="S51" i="2"/>
  <c r="AE15" i="2" s="1"/>
  <c r="L52" i="2"/>
  <c r="T52" i="2"/>
  <c r="AF16" i="2" s="1"/>
  <c r="M53" i="2"/>
  <c r="S55" i="2"/>
  <c r="AE19" i="2" s="1"/>
  <c r="L56" i="2"/>
  <c r="T56" i="2"/>
  <c r="M57" i="2"/>
  <c r="S59" i="2"/>
  <c r="AE23" i="2" s="1"/>
  <c r="L60" i="2"/>
  <c r="T60" i="2"/>
  <c r="AF24" i="2" s="1"/>
  <c r="M61" i="2"/>
  <c r="S63" i="2"/>
  <c r="AE27" i="2" s="1"/>
  <c r="L64" i="2"/>
  <c r="T64" i="2"/>
  <c r="M65" i="2"/>
  <c r="S67" i="2"/>
  <c r="AE31" i="2" s="1"/>
  <c r="L68" i="2"/>
  <c r="T68" i="2"/>
  <c r="M69" i="2"/>
  <c r="S71" i="2"/>
  <c r="AE35" i="2" s="1"/>
  <c r="L72" i="2"/>
  <c r="T72" i="2"/>
  <c r="M73" i="2"/>
  <c r="S75" i="2"/>
  <c r="AE39" i="2" s="1"/>
  <c r="L76" i="2"/>
  <c r="T76" i="2"/>
  <c r="AF40" i="2" s="1"/>
  <c r="R41" i="2"/>
  <c r="E39" i="2"/>
  <c r="N39" i="2"/>
  <c r="E35" i="2"/>
  <c r="AG44" i="1"/>
  <c r="F14" i="2"/>
  <c r="F22" i="2"/>
  <c r="E10" i="2"/>
  <c r="O30" i="2"/>
  <c r="F30" i="2"/>
  <c r="O14" i="2"/>
  <c r="F34" i="2"/>
  <c r="O21" i="2"/>
  <c r="F26" i="2"/>
  <c r="F38" i="2"/>
  <c r="O33" i="2"/>
  <c r="O34" i="2"/>
  <c r="O38" i="2"/>
  <c r="N10" i="2"/>
  <c r="O18" i="2"/>
  <c r="AT44" i="1"/>
  <c r="AK41" i="2"/>
  <c r="AR80" i="1"/>
  <c r="E28" i="2"/>
  <c r="O40" i="2"/>
  <c r="E16" i="2"/>
  <c r="O12" i="2"/>
  <c r="N40" i="2"/>
  <c r="AF29" i="2"/>
  <c r="N28" i="2"/>
  <c r="AE14" i="2"/>
  <c r="E72" i="2"/>
  <c r="F20" i="2"/>
  <c r="F24" i="2"/>
  <c r="O24" i="2"/>
  <c r="N16" i="2"/>
  <c r="N36" i="2"/>
  <c r="O16" i="2"/>
  <c r="R80" i="1"/>
  <c r="AZ116" i="1"/>
  <c r="N12" i="2"/>
  <c r="F32" i="2"/>
  <c r="E20" i="2"/>
  <c r="O20" i="2"/>
  <c r="F28" i="2"/>
  <c r="O32" i="2"/>
  <c r="O28" i="2"/>
  <c r="F16" i="2"/>
  <c r="N32" i="2"/>
  <c r="E12" i="2"/>
  <c r="O36" i="2"/>
  <c r="F19" i="2"/>
  <c r="F15" i="2"/>
  <c r="E48" i="2"/>
  <c r="AE22" i="2"/>
  <c r="F63" i="2"/>
  <c r="AF37" i="2"/>
  <c r="O31" i="2"/>
  <c r="F27" i="2"/>
  <c r="F55" i="2"/>
  <c r="O39" i="2"/>
  <c r="O19" i="2"/>
  <c r="O23" i="2"/>
  <c r="F47" i="2"/>
  <c r="AF21" i="2"/>
  <c r="E64" i="2"/>
  <c r="AE38" i="2"/>
  <c r="F23" i="2"/>
  <c r="O35" i="2"/>
  <c r="AF13" i="2"/>
  <c r="E56" i="2"/>
  <c r="AE30" i="2"/>
  <c r="F71" i="2"/>
  <c r="F31" i="2"/>
  <c r="F39" i="2"/>
  <c r="F35" i="2"/>
  <c r="O15" i="2"/>
  <c r="N31" i="2"/>
  <c r="F48" i="2"/>
  <c r="E49" i="2"/>
  <c r="AF14" i="2"/>
  <c r="F56" i="2"/>
  <c r="E57" i="2"/>
  <c r="AF22" i="2"/>
  <c r="F64" i="2"/>
  <c r="E65" i="2"/>
  <c r="AF30" i="2"/>
  <c r="F72" i="2"/>
  <c r="E73" i="2"/>
  <c r="F49" i="2"/>
  <c r="E50" i="2"/>
  <c r="AF15" i="2"/>
  <c r="F57" i="2"/>
  <c r="E58" i="2"/>
  <c r="AF23" i="2"/>
  <c r="F65" i="2"/>
  <c r="E66" i="2"/>
  <c r="AE32" i="2"/>
  <c r="F73" i="2"/>
  <c r="E74" i="2"/>
  <c r="AF39" i="2"/>
  <c r="M41" i="2"/>
  <c r="F50" i="2"/>
  <c r="E51" i="2"/>
  <c r="F58" i="2"/>
  <c r="E59" i="2"/>
  <c r="F66" i="2"/>
  <c r="E67" i="2"/>
  <c r="AF32" i="2"/>
  <c r="F74" i="2"/>
  <c r="E75" i="2"/>
  <c r="AE10" i="2"/>
  <c r="F51" i="2"/>
  <c r="E52" i="2"/>
  <c r="AF17" i="2"/>
  <c r="F59" i="2"/>
  <c r="E60" i="2"/>
  <c r="AE26" i="2"/>
  <c r="F67" i="2"/>
  <c r="E68" i="2"/>
  <c r="AF33" i="2"/>
  <c r="F75" i="2"/>
  <c r="E76" i="2"/>
  <c r="N15" i="2"/>
  <c r="N35" i="2"/>
  <c r="N27" i="2"/>
  <c r="E31" i="2"/>
  <c r="AF10" i="2"/>
  <c r="F52" i="2"/>
  <c r="E53" i="2"/>
  <c r="AF18" i="2"/>
  <c r="F60" i="2"/>
  <c r="E61" i="2"/>
  <c r="AF26" i="2"/>
  <c r="F68" i="2"/>
  <c r="E69" i="2"/>
  <c r="AF34" i="2"/>
  <c r="F76" i="2"/>
  <c r="AL116" i="1"/>
  <c r="N23" i="2"/>
  <c r="N19" i="2"/>
  <c r="E15" i="2"/>
  <c r="E19" i="2"/>
  <c r="E46" i="2"/>
  <c r="AF11" i="2"/>
  <c r="F53" i="2"/>
  <c r="E54" i="2"/>
  <c r="AF19" i="2"/>
  <c r="F61" i="2"/>
  <c r="E62" i="2"/>
  <c r="AF27" i="2"/>
  <c r="F69" i="2"/>
  <c r="E70" i="2"/>
  <c r="AF35" i="2"/>
  <c r="E23" i="2"/>
  <c r="E27" i="2"/>
  <c r="AG80" i="1"/>
  <c r="F46" i="2"/>
  <c r="E47" i="2"/>
  <c r="AF12" i="2"/>
  <c r="F54" i="2"/>
  <c r="E55" i="2"/>
  <c r="AF20" i="2"/>
  <c r="F62" i="2"/>
  <c r="E63" i="2"/>
  <c r="AF28" i="2"/>
  <c r="F70" i="2"/>
  <c r="E71" i="2"/>
  <c r="AF36" i="2"/>
  <c r="P44" i="1"/>
  <c r="Q116" i="1"/>
</calcChain>
</file>

<file path=xl/sharedStrings.xml><?xml version="1.0" encoding="utf-8"?>
<sst xmlns="http://schemas.openxmlformats.org/spreadsheetml/2006/main" count="3695" uniqueCount="361">
  <si>
    <t>社員シフト</t>
    <phoneticPr fontId="2"/>
  </si>
  <si>
    <t>＝</t>
  </si>
  <si>
    <t>店長</t>
  </si>
  <si>
    <t>男性</t>
  </si>
  <si>
    <t>A</t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</si>
  <si>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</si>
  <si>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</si>
  <si>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</si>
  <si>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</si>
  <si>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</si>
  <si>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</si>
  <si>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店長代理</t>
  </si>
  <si>
    <t>女性</t>
  </si>
  <si>
    <t>南店</t>
    <rPh sb="1" eb="2">
      <t>テン</t>
    </rPh>
    <phoneticPr fontId="2"/>
  </si>
  <si>
    <t>更新日</t>
  </si>
  <si>
    <t>統括</t>
    <rPh sb="0" eb="2">
      <t>トウカツ</t>
    </rPh>
    <phoneticPr fontId="2"/>
  </si>
  <si>
    <t>泉店</t>
    <rPh sb="1" eb="2">
      <t>テン</t>
    </rPh>
    <phoneticPr fontId="2"/>
  </si>
  <si>
    <t>多賀城店</t>
    <rPh sb="0" eb="4">
      <t>タガジョウテン</t>
    </rPh>
    <phoneticPr fontId="2"/>
  </si>
  <si>
    <t>＝</t>
    <phoneticPr fontId="2"/>
  </si>
  <si>
    <t>店舗兼任</t>
    <rPh sb="0" eb="2">
      <t>テンポ</t>
    </rPh>
    <rPh sb="2" eb="4">
      <t>ケンニン</t>
    </rPh>
    <phoneticPr fontId="2"/>
  </si>
  <si>
    <t>古川店</t>
    <rPh sb="0" eb="3">
      <t>フルカワテン</t>
    </rPh>
    <phoneticPr fontId="2"/>
  </si>
  <si>
    <t>部門社員</t>
    <rPh sb="0" eb="2">
      <t>ブモン</t>
    </rPh>
    <rPh sb="2" eb="4">
      <t>シャイン</t>
    </rPh>
    <phoneticPr fontId="2"/>
  </si>
  <si>
    <t>藤野店</t>
    <rPh sb="0" eb="2">
      <t>フジノ</t>
    </rPh>
    <rPh sb="2" eb="3">
      <t>テン</t>
    </rPh>
    <phoneticPr fontId="2"/>
  </si>
  <si>
    <t>-</t>
    <phoneticPr fontId="2"/>
  </si>
  <si>
    <t>　</t>
    <phoneticPr fontId="2"/>
  </si>
  <si>
    <t>事務</t>
  </si>
  <si>
    <t>手稲店</t>
    <rPh sb="0" eb="3">
      <t>テイネテン</t>
    </rPh>
    <phoneticPr fontId="2"/>
  </si>
  <si>
    <t>出張買取</t>
    <rPh sb="0" eb="2">
      <t>シュッチョウ</t>
    </rPh>
    <rPh sb="2" eb="4">
      <t>カイトリ</t>
    </rPh>
    <phoneticPr fontId="2"/>
  </si>
  <si>
    <t>万代　仙台泉店</t>
  </si>
  <si>
    <t>月日</t>
  </si>
  <si>
    <t>曜日</t>
  </si>
  <si>
    <t>計</t>
  </si>
  <si>
    <t>村上</t>
    <rPh sb="0" eb="2">
      <t>ムラカミ</t>
    </rPh>
    <phoneticPr fontId="2"/>
  </si>
  <si>
    <t>西城</t>
  </si>
  <si>
    <t>酒井</t>
    <rPh sb="0" eb="2">
      <t>サカイ</t>
    </rPh>
    <phoneticPr fontId="2"/>
  </si>
  <si>
    <t>日</t>
  </si>
  <si>
    <t>月</t>
  </si>
  <si>
    <t>火</t>
  </si>
  <si>
    <t>水</t>
  </si>
  <si>
    <t>木</t>
  </si>
  <si>
    <t>金</t>
  </si>
  <si>
    <t>土</t>
  </si>
  <si>
    <t>休日合計日数</t>
  </si>
  <si>
    <t>万代　多賀城店</t>
    <rPh sb="3" eb="6">
      <t>タガジョウ</t>
    </rPh>
    <phoneticPr fontId="2"/>
  </si>
  <si>
    <t>万代　古川店</t>
    <phoneticPr fontId="5"/>
  </si>
  <si>
    <t>千葉</t>
    <rPh sb="0" eb="2">
      <t>チバ</t>
    </rPh>
    <phoneticPr fontId="2"/>
  </si>
  <si>
    <t>大内</t>
    <rPh sb="0" eb="2">
      <t>オオウチ</t>
    </rPh>
    <phoneticPr fontId="2"/>
  </si>
  <si>
    <t>戸村</t>
    <rPh sb="0" eb="2">
      <t>トムラ</t>
    </rPh>
    <phoneticPr fontId="2"/>
  </si>
  <si>
    <t>佐藤</t>
    <rPh sb="0" eb="2">
      <t>サトウ</t>
    </rPh>
    <phoneticPr fontId="2"/>
  </si>
  <si>
    <t>田中</t>
  </si>
  <si>
    <t>藤島</t>
    <rPh sb="0" eb="2">
      <t>フジシマ</t>
    </rPh>
    <phoneticPr fontId="2"/>
  </si>
  <si>
    <t>十倉</t>
    <rPh sb="0" eb="2">
      <t>トクラ</t>
    </rPh>
    <phoneticPr fontId="2"/>
  </si>
  <si>
    <t>万代　札幌藤野店</t>
    <rPh sb="0" eb="2">
      <t>マンダイ</t>
    </rPh>
    <rPh sb="3" eb="5">
      <t>サッポロ</t>
    </rPh>
    <rPh sb="5" eb="7">
      <t>フジノ</t>
    </rPh>
    <rPh sb="7" eb="8">
      <t>テン</t>
    </rPh>
    <phoneticPr fontId="2"/>
  </si>
  <si>
    <t>万代　札幌手稲店</t>
    <phoneticPr fontId="2"/>
  </si>
  <si>
    <t>田中</t>
    <phoneticPr fontId="2"/>
  </si>
  <si>
    <t>中野</t>
  </si>
  <si>
    <t>開店業務チェック責任者</t>
    <rPh sb="0" eb="2">
      <t>カイテン</t>
    </rPh>
    <rPh sb="2" eb="4">
      <t>ギョウム</t>
    </rPh>
    <rPh sb="8" eb="11">
      <t>セキニンシャ</t>
    </rPh>
    <phoneticPr fontId="2"/>
  </si>
  <si>
    <t>閉店業務責任者</t>
    <rPh sb="0" eb="2">
      <t>ヘイテン</t>
    </rPh>
    <rPh sb="2" eb="4">
      <t>ギョウム</t>
    </rPh>
    <rPh sb="4" eb="7">
      <t>セキニンシャ</t>
    </rPh>
    <phoneticPr fontId="2"/>
  </si>
  <si>
    <t>佐藤玄</t>
    <rPh sb="0" eb="2">
      <t>サトウ</t>
    </rPh>
    <rPh sb="2" eb="3">
      <t>ゲン</t>
    </rPh>
    <phoneticPr fontId="2"/>
  </si>
  <si>
    <t>市川</t>
    <rPh sb="0" eb="2">
      <t>イチカワ</t>
    </rPh>
    <phoneticPr fontId="2"/>
  </si>
  <si>
    <t>小松</t>
    <rPh sb="0" eb="2">
      <t>コマツ</t>
    </rPh>
    <phoneticPr fontId="2"/>
  </si>
  <si>
    <t>石田</t>
    <rPh sb="0" eb="2">
      <t>イシダ</t>
    </rPh>
    <phoneticPr fontId="2"/>
  </si>
  <si>
    <t>山田</t>
    <rPh sb="0" eb="2">
      <t>ヤマダ</t>
    </rPh>
    <phoneticPr fontId="2"/>
  </si>
  <si>
    <t>早坂</t>
    <rPh sb="0" eb="2">
      <t>ハヤサカ</t>
    </rPh>
    <phoneticPr fontId="2"/>
  </si>
  <si>
    <t>児玉</t>
    <rPh sb="0" eb="2">
      <t>コダマ</t>
    </rPh>
    <phoneticPr fontId="2"/>
  </si>
  <si>
    <t>井上</t>
    <rPh sb="0" eb="2">
      <t>イノウエ</t>
    </rPh>
    <phoneticPr fontId="2"/>
  </si>
  <si>
    <t>松岸</t>
    <rPh sb="0" eb="2">
      <t>マツギシ</t>
    </rPh>
    <phoneticPr fontId="2"/>
  </si>
  <si>
    <t>佐賀</t>
    <rPh sb="0" eb="2">
      <t>サガ</t>
    </rPh>
    <phoneticPr fontId="2"/>
  </si>
  <si>
    <t>緑川</t>
    <rPh sb="0" eb="2">
      <t>ミドリカワ</t>
    </rPh>
    <phoneticPr fontId="2"/>
  </si>
  <si>
    <t>立山</t>
    <rPh sb="0" eb="2">
      <t>タテヤマ</t>
    </rPh>
    <phoneticPr fontId="2"/>
  </si>
  <si>
    <t>伊藤</t>
    <rPh sb="0" eb="2">
      <t>イトウ</t>
    </rPh>
    <phoneticPr fontId="2"/>
  </si>
  <si>
    <t>山崎</t>
    <rPh sb="0" eb="2">
      <t>ヤマザキ</t>
    </rPh>
    <phoneticPr fontId="2"/>
  </si>
  <si>
    <t>藤井</t>
    <rPh sb="0" eb="2">
      <t>フジイ</t>
    </rPh>
    <phoneticPr fontId="2"/>
  </si>
  <si>
    <t>早坂葵</t>
    <rPh sb="0" eb="2">
      <t>ハヤサカ</t>
    </rPh>
    <rPh sb="2" eb="3">
      <t>アオイ</t>
    </rPh>
    <phoneticPr fontId="2"/>
  </si>
  <si>
    <t>塩原</t>
    <rPh sb="0" eb="2">
      <t>シオバラ</t>
    </rPh>
    <phoneticPr fontId="2"/>
  </si>
  <si>
    <t>佐藤広</t>
    <rPh sb="0" eb="2">
      <t>サトウ</t>
    </rPh>
    <rPh sb="2" eb="3">
      <t>ヒロ</t>
    </rPh>
    <phoneticPr fontId="2"/>
  </si>
  <si>
    <t>鈴木智</t>
    <rPh sb="0" eb="2">
      <t>スズキ</t>
    </rPh>
    <rPh sb="2" eb="3">
      <t>サトシ</t>
    </rPh>
    <phoneticPr fontId="2"/>
  </si>
  <si>
    <t>吉田恭</t>
    <rPh sb="0" eb="2">
      <t>ヨシダ</t>
    </rPh>
    <rPh sb="2" eb="3">
      <t>ヤスシ</t>
    </rPh>
    <phoneticPr fontId="2"/>
  </si>
  <si>
    <t>亀山</t>
    <rPh sb="0" eb="2">
      <t>カメヤマ</t>
    </rPh>
    <phoneticPr fontId="2"/>
  </si>
  <si>
    <t>長南</t>
    <rPh sb="0" eb="2">
      <t>チョウナン</t>
    </rPh>
    <phoneticPr fontId="2"/>
  </si>
  <si>
    <t>砂金</t>
    <rPh sb="0" eb="2">
      <t>イサゴ</t>
    </rPh>
    <phoneticPr fontId="4"/>
  </si>
  <si>
    <t>佐藤弘</t>
    <rPh sb="0" eb="2">
      <t>サトウ</t>
    </rPh>
    <rPh sb="2" eb="3">
      <t>ヒロ</t>
    </rPh>
    <phoneticPr fontId="2"/>
  </si>
  <si>
    <t>高橋裕</t>
    <rPh sb="0" eb="2">
      <t>タカハシ</t>
    </rPh>
    <rPh sb="2" eb="3">
      <t>ユウ</t>
    </rPh>
    <phoneticPr fontId="2"/>
  </si>
  <si>
    <t>古関</t>
    <rPh sb="0" eb="2">
      <t>コセキ</t>
    </rPh>
    <phoneticPr fontId="2"/>
  </si>
  <si>
    <t>田野畑</t>
    <rPh sb="0" eb="3">
      <t>タノハタ</t>
    </rPh>
    <phoneticPr fontId="2"/>
  </si>
  <si>
    <t>川村</t>
    <rPh sb="0" eb="2">
      <t>カワムラ</t>
    </rPh>
    <phoneticPr fontId="2"/>
  </si>
  <si>
    <t>岡谷</t>
    <rPh sb="0" eb="2">
      <t>オカヤ</t>
    </rPh>
    <phoneticPr fontId="2"/>
  </si>
  <si>
    <t>畑中</t>
    <rPh sb="0" eb="2">
      <t>ハタナカ</t>
    </rPh>
    <phoneticPr fontId="2"/>
  </si>
  <si>
    <t>伊豆</t>
    <rPh sb="0" eb="2">
      <t>イズ</t>
    </rPh>
    <phoneticPr fontId="2"/>
  </si>
  <si>
    <t>大島</t>
    <rPh sb="0" eb="2">
      <t>オオシマ</t>
    </rPh>
    <phoneticPr fontId="2"/>
  </si>
  <si>
    <t>佐藤巧</t>
    <rPh sb="0" eb="2">
      <t>サトウ</t>
    </rPh>
    <rPh sb="2" eb="3">
      <t>タクミ</t>
    </rPh>
    <phoneticPr fontId="2"/>
  </si>
  <si>
    <t>尾崎</t>
    <rPh sb="0" eb="2">
      <t>オザキ</t>
    </rPh>
    <phoneticPr fontId="2"/>
  </si>
  <si>
    <t>五十嵐</t>
    <rPh sb="0" eb="3">
      <t>イガラシ</t>
    </rPh>
    <phoneticPr fontId="2"/>
  </si>
  <si>
    <t>赤星</t>
    <rPh sb="0" eb="2">
      <t>アカホシ</t>
    </rPh>
    <phoneticPr fontId="2"/>
  </si>
  <si>
    <t>渡邊</t>
    <rPh sb="0" eb="2">
      <t>ワタナベ</t>
    </rPh>
    <phoneticPr fontId="2"/>
  </si>
  <si>
    <t>小椋</t>
    <rPh sb="0" eb="2">
      <t>オグラ</t>
    </rPh>
    <phoneticPr fontId="2"/>
  </si>
  <si>
    <t>佐々木一</t>
    <rPh sb="0" eb="3">
      <t>ササキ</t>
    </rPh>
    <rPh sb="3" eb="4">
      <t>ハジメ</t>
    </rPh>
    <phoneticPr fontId="2"/>
  </si>
  <si>
    <t>畑谷</t>
    <rPh sb="0" eb="2">
      <t>ハタヤ</t>
    </rPh>
    <phoneticPr fontId="2"/>
  </si>
  <si>
    <t>横山</t>
    <rPh sb="0" eb="2">
      <t>ヨコヤマ</t>
    </rPh>
    <phoneticPr fontId="2"/>
  </si>
  <si>
    <t>小野寺</t>
    <rPh sb="0" eb="3">
      <t>オノデラ</t>
    </rPh>
    <phoneticPr fontId="2"/>
  </si>
  <si>
    <t>齋藤</t>
    <rPh sb="0" eb="2">
      <t>サイトウ</t>
    </rPh>
    <phoneticPr fontId="2"/>
  </si>
  <si>
    <t>今泉</t>
    <rPh sb="0" eb="2">
      <t>イマイズミ</t>
    </rPh>
    <phoneticPr fontId="2"/>
  </si>
  <si>
    <t>渡部</t>
    <rPh sb="0" eb="2">
      <t>ワタベ</t>
    </rPh>
    <phoneticPr fontId="2"/>
  </si>
  <si>
    <t>小嶋</t>
    <rPh sb="0" eb="2">
      <t>コジマ</t>
    </rPh>
    <phoneticPr fontId="2"/>
  </si>
  <si>
    <t>守</t>
    <rPh sb="0" eb="1">
      <t>モリ</t>
    </rPh>
    <phoneticPr fontId="2"/>
  </si>
  <si>
    <t>松山</t>
    <rPh sb="0" eb="2">
      <t>マツヤマ</t>
    </rPh>
    <phoneticPr fontId="2"/>
  </si>
  <si>
    <t>田浦</t>
    <rPh sb="0" eb="2">
      <t>タウラ</t>
    </rPh>
    <phoneticPr fontId="2"/>
  </si>
  <si>
    <t>鈴木</t>
    <rPh sb="0" eb="2">
      <t>スズキ</t>
    </rPh>
    <phoneticPr fontId="2"/>
  </si>
  <si>
    <t>土田</t>
    <rPh sb="0" eb="2">
      <t>ツチダ</t>
    </rPh>
    <phoneticPr fontId="2"/>
  </si>
  <si>
    <t>宇治</t>
    <rPh sb="0" eb="2">
      <t>ウジ</t>
    </rPh>
    <phoneticPr fontId="2"/>
  </si>
  <si>
    <t>手倉田</t>
    <rPh sb="0" eb="3">
      <t>テクラダ</t>
    </rPh>
    <phoneticPr fontId="2"/>
  </si>
  <si>
    <t>小幡</t>
    <rPh sb="0" eb="2">
      <t>オバタ</t>
    </rPh>
    <phoneticPr fontId="2"/>
  </si>
  <si>
    <t>星</t>
    <rPh sb="0" eb="1">
      <t>ホシ</t>
    </rPh>
    <phoneticPr fontId="2"/>
  </si>
  <si>
    <t>富所</t>
    <rPh sb="0" eb="2">
      <t>トミドコロ</t>
    </rPh>
    <phoneticPr fontId="2"/>
  </si>
  <si>
    <t>長町店・一番町店</t>
    <rPh sb="0" eb="2">
      <t>ナガマチ</t>
    </rPh>
    <rPh sb="2" eb="3">
      <t>ミセ</t>
    </rPh>
    <rPh sb="4" eb="7">
      <t>イチバンチョウ</t>
    </rPh>
    <rPh sb="7" eb="8">
      <t>ミセ</t>
    </rPh>
    <phoneticPr fontId="2"/>
  </si>
  <si>
    <t>小畑</t>
    <rPh sb="0" eb="2">
      <t>オバタ</t>
    </rPh>
    <phoneticPr fontId="2"/>
  </si>
  <si>
    <t>買取専門店</t>
    <rPh sb="0" eb="2">
      <t>カイトリ</t>
    </rPh>
    <rPh sb="2" eb="4">
      <t>センモン</t>
    </rPh>
    <rPh sb="4" eb="5">
      <t>ミセ</t>
    </rPh>
    <phoneticPr fontId="2"/>
  </si>
  <si>
    <t>10:00～19：00</t>
    <phoneticPr fontId="2"/>
  </si>
  <si>
    <t>営業時間</t>
    <rPh sb="0" eb="4">
      <t>エイギョウジカン</t>
    </rPh>
    <phoneticPr fontId="2"/>
  </si>
  <si>
    <t>10:00～20：00</t>
    <phoneticPr fontId="2"/>
  </si>
  <si>
    <t>斎藤</t>
    <rPh sb="0" eb="2">
      <t>サイトウ</t>
    </rPh>
    <phoneticPr fontId="2"/>
  </si>
  <si>
    <t>渡辺</t>
    <rPh sb="0" eb="2">
      <t>ワタナベ</t>
    </rPh>
    <phoneticPr fontId="2"/>
  </si>
  <si>
    <t>高田</t>
    <rPh sb="0" eb="2">
      <t>タカダ</t>
    </rPh>
    <phoneticPr fontId="2"/>
  </si>
  <si>
    <t>池田</t>
    <rPh sb="0" eb="2">
      <t>イケダ</t>
    </rPh>
    <phoneticPr fontId="2"/>
  </si>
  <si>
    <t>小松</t>
  </si>
  <si>
    <t>糸坂</t>
  </si>
  <si>
    <t>阿部里</t>
  </si>
  <si>
    <t>今野</t>
  </si>
  <si>
    <t>森重</t>
  </si>
  <si>
    <t>井上</t>
  </si>
  <si>
    <t>櫻井</t>
  </si>
  <si>
    <t>菅原</t>
  </si>
  <si>
    <t>亀田</t>
  </si>
  <si>
    <t>西野</t>
  </si>
  <si>
    <t>京</t>
  </si>
  <si>
    <t>安相</t>
    <rPh sb="0" eb="2">
      <t>アソウ</t>
    </rPh>
    <phoneticPr fontId="2"/>
  </si>
  <si>
    <t>鈴木匠</t>
    <rPh sb="0" eb="2">
      <t>スズキ</t>
    </rPh>
    <rPh sb="2" eb="3">
      <t>タクミ</t>
    </rPh>
    <phoneticPr fontId="2"/>
  </si>
  <si>
    <t>いわき小名浜店</t>
    <rPh sb="3" eb="6">
      <t>オナハマ</t>
    </rPh>
    <rPh sb="6" eb="7">
      <t>テン</t>
    </rPh>
    <phoneticPr fontId="2"/>
  </si>
  <si>
    <t>甚野</t>
    <rPh sb="0" eb="2">
      <t>ジンノ</t>
    </rPh>
    <phoneticPr fontId="2"/>
  </si>
  <si>
    <t>工キング宮城利府</t>
    <rPh sb="0" eb="1">
      <t>コウ</t>
    </rPh>
    <rPh sb="4" eb="8">
      <t>ミヤギリフ</t>
    </rPh>
    <phoneticPr fontId="2"/>
  </si>
  <si>
    <t>9:00～20：00</t>
    <phoneticPr fontId="2"/>
  </si>
  <si>
    <t>定休日</t>
    <rPh sb="0" eb="2">
      <t>テイキュウ</t>
    </rPh>
    <rPh sb="2" eb="3">
      <t>ヒ</t>
    </rPh>
    <phoneticPr fontId="2"/>
  </si>
  <si>
    <t>定休日</t>
    <rPh sb="0" eb="3">
      <t>テイキュウヒ</t>
    </rPh>
    <phoneticPr fontId="2"/>
  </si>
  <si>
    <t>木</t>
    <rPh sb="0" eb="1">
      <t>モク</t>
    </rPh>
    <phoneticPr fontId="2"/>
  </si>
  <si>
    <t>工キング宮城利府店</t>
    <rPh sb="0" eb="1">
      <t>コウ</t>
    </rPh>
    <rPh sb="4" eb="8">
      <t>ミヤギリフ</t>
    </rPh>
    <rPh sb="8" eb="9">
      <t>テン</t>
    </rPh>
    <phoneticPr fontId="2"/>
  </si>
  <si>
    <t>三浦</t>
    <rPh sb="0" eb="2">
      <t>ミウラ</t>
    </rPh>
    <phoneticPr fontId="2"/>
  </si>
  <si>
    <t>柳川</t>
    <rPh sb="0" eb="2">
      <t>ヤナガワ</t>
    </rPh>
    <phoneticPr fontId="2"/>
  </si>
  <si>
    <t>髙橋</t>
    <rPh sb="0" eb="2">
      <t>タカハシ</t>
    </rPh>
    <phoneticPr fontId="2"/>
  </si>
  <si>
    <t>海宝</t>
    <rPh sb="0" eb="1">
      <t>ウミ</t>
    </rPh>
    <rPh sb="1" eb="2">
      <t>タカラ</t>
    </rPh>
    <phoneticPr fontId="2"/>
  </si>
  <si>
    <t>佐々木</t>
    <rPh sb="0" eb="3">
      <t>ササキ</t>
    </rPh>
    <phoneticPr fontId="2"/>
  </si>
  <si>
    <t>佐藤亜</t>
    <rPh sb="0" eb="2">
      <t>サトウ</t>
    </rPh>
    <rPh sb="2" eb="3">
      <t>ア</t>
    </rPh>
    <phoneticPr fontId="2"/>
  </si>
  <si>
    <t>菅澤</t>
    <rPh sb="0" eb="2">
      <t>スガサワ</t>
    </rPh>
    <phoneticPr fontId="2"/>
  </si>
  <si>
    <t>瀬田</t>
    <rPh sb="0" eb="2">
      <t>セタ</t>
    </rPh>
    <phoneticPr fontId="2"/>
  </si>
  <si>
    <t>店長</t>
    <rPh sb="0" eb="2">
      <t>テンチョウ</t>
    </rPh>
    <phoneticPr fontId="2"/>
  </si>
  <si>
    <t>社員</t>
    <rPh sb="0" eb="2">
      <t>シャイン</t>
    </rPh>
    <phoneticPr fontId="2"/>
  </si>
  <si>
    <t>スタッフ・パート</t>
    <phoneticPr fontId="2"/>
  </si>
  <si>
    <t>兼任</t>
    <rPh sb="0" eb="2">
      <t>ケンニン</t>
    </rPh>
    <phoneticPr fontId="2"/>
  </si>
  <si>
    <t>札幌大通店</t>
    <rPh sb="0" eb="2">
      <t>サッポロ</t>
    </rPh>
    <rPh sb="2" eb="3">
      <t>オオ</t>
    </rPh>
    <rPh sb="3" eb="4">
      <t>トオリ</t>
    </rPh>
    <rPh sb="4" eb="5">
      <t>テン</t>
    </rPh>
    <phoneticPr fontId="2"/>
  </si>
  <si>
    <t>万代　仙台南店</t>
  </si>
  <si>
    <t>洞口</t>
  </si>
  <si>
    <t>根本</t>
  </si>
  <si>
    <t>木皿</t>
  </si>
  <si>
    <t>石森</t>
  </si>
  <si>
    <t>万代　十勝音更店</t>
    <rPh sb="0" eb="2">
      <t>マンダイ</t>
    </rPh>
    <rPh sb="3" eb="5">
      <t>トカチ</t>
    </rPh>
    <rPh sb="5" eb="8">
      <t>オトフケテン</t>
    </rPh>
    <phoneticPr fontId="2"/>
  </si>
  <si>
    <t>伊澤</t>
    <rPh sb="0" eb="2">
      <t>イザワ</t>
    </rPh>
    <phoneticPr fontId="2"/>
  </si>
  <si>
    <t>山口</t>
    <rPh sb="0" eb="2">
      <t>ヤマグチ</t>
    </rPh>
    <phoneticPr fontId="2"/>
  </si>
  <si>
    <t>薗部</t>
    <rPh sb="0" eb="2">
      <t>ソノベ</t>
    </rPh>
    <phoneticPr fontId="2"/>
  </si>
  <si>
    <t>上村</t>
    <rPh sb="0" eb="2">
      <t>ウエムラ</t>
    </rPh>
    <phoneticPr fontId="2"/>
  </si>
  <si>
    <t>澁谷</t>
    <rPh sb="0" eb="2">
      <t>シブヤ</t>
    </rPh>
    <phoneticPr fontId="2"/>
  </si>
  <si>
    <t>いわき店</t>
    <rPh sb="3" eb="4">
      <t>テン</t>
    </rPh>
    <phoneticPr fontId="2"/>
  </si>
  <si>
    <t>菅原</t>
    <rPh sb="0" eb="2">
      <t>スガワラ</t>
    </rPh>
    <phoneticPr fontId="2"/>
  </si>
  <si>
    <t>石崎</t>
    <rPh sb="0" eb="2">
      <t>イシザキ</t>
    </rPh>
    <phoneticPr fontId="2"/>
  </si>
  <si>
    <t>黒瀧</t>
    <rPh sb="0" eb="2">
      <t>クロタキ</t>
    </rPh>
    <phoneticPr fontId="2"/>
  </si>
  <si>
    <t>齊藤</t>
    <rPh sb="0" eb="2">
      <t>サイトウ</t>
    </rPh>
    <phoneticPr fontId="2"/>
  </si>
  <si>
    <t>佐竹</t>
    <rPh sb="0" eb="2">
      <t>サタケ</t>
    </rPh>
    <phoneticPr fontId="2"/>
  </si>
  <si>
    <t>小川</t>
    <rPh sb="0" eb="2">
      <t>オガワ</t>
    </rPh>
    <phoneticPr fontId="2"/>
  </si>
  <si>
    <t>盛岡</t>
    <rPh sb="0" eb="2">
      <t>モリオカ</t>
    </rPh>
    <phoneticPr fontId="2"/>
  </si>
  <si>
    <t>出合</t>
    <rPh sb="0" eb="2">
      <t>デアイ</t>
    </rPh>
    <phoneticPr fontId="2"/>
  </si>
  <si>
    <t>加藤</t>
    <rPh sb="0" eb="2">
      <t>カトウ</t>
    </rPh>
    <phoneticPr fontId="2"/>
  </si>
  <si>
    <t>宮崎</t>
    <rPh sb="0" eb="2">
      <t>ミヤザキ</t>
    </rPh>
    <phoneticPr fontId="2"/>
  </si>
  <si>
    <t>山川</t>
    <rPh sb="0" eb="2">
      <t>ヤマカワ</t>
    </rPh>
    <phoneticPr fontId="2"/>
  </si>
  <si>
    <t>原田</t>
    <rPh sb="0" eb="2">
      <t>ハラダ</t>
    </rPh>
    <phoneticPr fontId="2"/>
  </si>
  <si>
    <t>稲垣</t>
    <rPh sb="0" eb="2">
      <t>イナガキ</t>
    </rPh>
    <phoneticPr fontId="2"/>
  </si>
  <si>
    <t>計</t>
    <rPh sb="0" eb="1">
      <t>ケイ</t>
    </rPh>
    <phoneticPr fontId="2"/>
  </si>
  <si>
    <t>斉藤</t>
    <rPh sb="0" eb="2">
      <t>サイトウ</t>
    </rPh>
    <phoneticPr fontId="2"/>
  </si>
  <si>
    <t>工キング宮城岩沼店</t>
    <rPh sb="0" eb="1">
      <t>コウ</t>
    </rPh>
    <rPh sb="4" eb="6">
      <t>ミヤギ</t>
    </rPh>
    <rPh sb="6" eb="8">
      <t>イワヌマ</t>
    </rPh>
    <rPh sb="8" eb="9">
      <t>テン</t>
    </rPh>
    <phoneticPr fontId="2"/>
  </si>
  <si>
    <t>高橋</t>
    <rPh sb="0" eb="2">
      <t>タカハシ</t>
    </rPh>
    <phoneticPr fontId="2"/>
  </si>
  <si>
    <t>ベンリー万代利府店</t>
    <rPh sb="4" eb="6">
      <t>マンダイ</t>
    </rPh>
    <rPh sb="6" eb="9">
      <t>リフミセ</t>
    </rPh>
    <phoneticPr fontId="2"/>
  </si>
  <si>
    <t>ベンリー万代利府</t>
    <rPh sb="4" eb="6">
      <t>マンダイ</t>
    </rPh>
    <rPh sb="6" eb="8">
      <t>リフ</t>
    </rPh>
    <phoneticPr fontId="2"/>
  </si>
  <si>
    <t>9:00～18:00</t>
    <phoneticPr fontId="2"/>
  </si>
  <si>
    <t>工キング大崎古川店</t>
    <rPh sb="0" eb="1">
      <t>コウ</t>
    </rPh>
    <rPh sb="4" eb="9">
      <t>オオサキフルカワテン</t>
    </rPh>
    <phoneticPr fontId="2"/>
  </si>
  <si>
    <t>AM</t>
    <phoneticPr fontId="2"/>
  </si>
  <si>
    <t>役員</t>
    <rPh sb="0" eb="2">
      <t>ヤクイン</t>
    </rPh>
    <phoneticPr fontId="2"/>
  </si>
  <si>
    <t>HP</t>
    <phoneticPr fontId="2"/>
  </si>
  <si>
    <t>佐々木</t>
  </si>
  <si>
    <t>相澤</t>
    <rPh sb="0" eb="2">
      <t>アイザワ</t>
    </rPh>
    <phoneticPr fontId="2"/>
  </si>
  <si>
    <t>車塚</t>
    <rPh sb="0" eb="2">
      <t>クルマヅカ</t>
    </rPh>
    <phoneticPr fontId="2"/>
  </si>
  <si>
    <t>火</t>
    <rPh sb="0" eb="1">
      <t>ヒ</t>
    </rPh>
    <phoneticPr fontId="2"/>
  </si>
  <si>
    <t>社員番号</t>
    <rPh sb="0" eb="2">
      <t>シャイン</t>
    </rPh>
    <rPh sb="2" eb="4">
      <t>バンゴウ</t>
    </rPh>
    <phoneticPr fontId="2"/>
  </si>
  <si>
    <t>高橋</t>
  </si>
  <si>
    <t>須藤</t>
    <rPh sb="0" eb="2">
      <t>ストウ</t>
    </rPh>
    <phoneticPr fontId="2"/>
  </si>
  <si>
    <t>21期3月</t>
    <phoneticPr fontId="2"/>
  </si>
  <si>
    <t>新田</t>
    <rPh sb="0" eb="2">
      <t>ニッタ</t>
    </rPh>
    <phoneticPr fontId="2"/>
  </si>
  <si>
    <t>C</t>
  </si>
  <si>
    <t>休</t>
    <rPh sb="0" eb="1">
      <t>キュウ</t>
    </rPh>
    <phoneticPr fontId="13"/>
  </si>
  <si>
    <t>B</t>
  </si>
  <si>
    <t>有休</t>
    <rPh sb="0" eb="2">
      <t>ユウキュウ</t>
    </rPh>
    <phoneticPr fontId="13"/>
  </si>
  <si>
    <t>休</t>
    <rPh sb="0" eb="1">
      <t>キュウ</t>
    </rPh>
    <phoneticPr fontId="2"/>
  </si>
  <si>
    <t>19:00～</t>
  </si>
  <si>
    <t>19:00～</t>
    <phoneticPr fontId="2"/>
  </si>
  <si>
    <t>会議</t>
    <rPh sb="0" eb="2">
      <t>カイギ</t>
    </rPh>
    <phoneticPr fontId="2"/>
  </si>
  <si>
    <t>MT</t>
    <phoneticPr fontId="2"/>
  </si>
  <si>
    <t>TOC</t>
    <phoneticPr fontId="2"/>
  </si>
  <si>
    <t>佐藤友</t>
    <rPh sb="0" eb="2">
      <t>サトウ</t>
    </rPh>
    <rPh sb="2" eb="3">
      <t>ユウ</t>
    </rPh>
    <phoneticPr fontId="2"/>
  </si>
  <si>
    <t>有</t>
    <rPh sb="0" eb="1">
      <t>ユウ</t>
    </rPh>
    <phoneticPr fontId="2"/>
  </si>
  <si>
    <t>A</t>
    <phoneticPr fontId="2"/>
  </si>
  <si>
    <t>休</t>
    <rPh sb="0" eb="1">
      <t>ヤス</t>
    </rPh>
    <phoneticPr fontId="2"/>
  </si>
  <si>
    <t>10-13(休無)</t>
    <rPh sb="6" eb="7">
      <t>キュウ</t>
    </rPh>
    <rPh sb="7" eb="8">
      <t>ナシ</t>
    </rPh>
    <phoneticPr fontId="2"/>
  </si>
  <si>
    <t>10-14(休無)</t>
    <rPh sb="6" eb="7">
      <t>キュウ</t>
    </rPh>
    <rPh sb="7" eb="8">
      <t>ナシ</t>
    </rPh>
    <phoneticPr fontId="2"/>
  </si>
  <si>
    <t>休</t>
    <rPh sb="0" eb="1">
      <t>キュウ</t>
    </rPh>
    <phoneticPr fontId="14"/>
  </si>
  <si>
    <t>手稲</t>
    <rPh sb="0" eb="2">
      <t>テイネ</t>
    </rPh>
    <phoneticPr fontId="14"/>
  </si>
  <si>
    <t>出張</t>
    <rPh sb="0" eb="2">
      <t>シュッチョウ</t>
    </rPh>
    <phoneticPr fontId="14"/>
  </si>
  <si>
    <t>13:00~</t>
  </si>
  <si>
    <t>有休</t>
    <rPh sb="0" eb="2">
      <t>ユウキュウ</t>
    </rPh>
    <phoneticPr fontId="14"/>
  </si>
  <si>
    <t>10～</t>
  </si>
  <si>
    <t>E</t>
  </si>
  <si>
    <t>D</t>
  </si>
  <si>
    <t>15～</t>
  </si>
  <si>
    <t>南/多</t>
    <rPh sb="0" eb="1">
      <t>ミナミ</t>
    </rPh>
    <rPh sb="2" eb="3">
      <t>タ</t>
    </rPh>
    <phoneticPr fontId="2"/>
  </si>
  <si>
    <t>利東</t>
    <rPh sb="0" eb="1">
      <t>リ</t>
    </rPh>
    <rPh sb="1" eb="2">
      <t>アズマ</t>
    </rPh>
    <phoneticPr fontId="2"/>
  </si>
  <si>
    <t>休</t>
  </si>
  <si>
    <t>Ｄ</t>
  </si>
  <si>
    <t>東京</t>
    <rPh sb="0" eb="2">
      <t>トウキョウ</t>
    </rPh>
    <phoneticPr fontId="2"/>
  </si>
  <si>
    <t>A/研修</t>
  </si>
  <si>
    <t>Ｃ</t>
  </si>
  <si>
    <t>出</t>
    <rPh sb="0" eb="1">
      <t>デ</t>
    </rPh>
    <phoneticPr fontId="2"/>
  </si>
  <si>
    <t>22～26</t>
  </si>
  <si>
    <t>13～17</t>
  </si>
  <si>
    <t>全</t>
    <rPh sb="0" eb="1">
      <t>ゼン</t>
    </rPh>
    <phoneticPr fontId="2"/>
  </si>
  <si>
    <t>Ｂ</t>
  </si>
  <si>
    <t>南岩</t>
    <rPh sb="0" eb="2">
      <t>ミナミイワ</t>
    </rPh>
    <phoneticPr fontId="2"/>
  </si>
  <si>
    <t>新潟セミナー</t>
  </si>
  <si>
    <t>11～17</t>
  </si>
  <si>
    <t>買</t>
    <rPh sb="0" eb="1">
      <t>バイ</t>
    </rPh>
    <phoneticPr fontId="2"/>
  </si>
  <si>
    <t>ダイヤ</t>
    <phoneticPr fontId="2"/>
  </si>
  <si>
    <t>Ｂ</t>
    <phoneticPr fontId="2"/>
  </si>
  <si>
    <t>Ｃ</t>
    <phoneticPr fontId="2"/>
  </si>
  <si>
    <t>Ｄ</t>
    <phoneticPr fontId="2"/>
  </si>
  <si>
    <t>MG</t>
    <phoneticPr fontId="2"/>
  </si>
  <si>
    <t>～20</t>
    <phoneticPr fontId="2"/>
  </si>
  <si>
    <t>TOC</t>
  </si>
  <si>
    <t>会議</t>
  </si>
  <si>
    <t>新潟</t>
  </si>
  <si>
    <t>研修</t>
  </si>
  <si>
    <t>休</t>
    <rPh sb="0" eb="1">
      <t>ヤス</t>
    </rPh>
    <phoneticPr fontId="2"/>
  </si>
  <si>
    <t>ダイヤ</t>
    <phoneticPr fontId="2"/>
  </si>
  <si>
    <t>会議</t>
    <rPh sb="0" eb="2">
      <t>カイギ</t>
    </rPh>
    <phoneticPr fontId="2"/>
  </si>
  <si>
    <t>南</t>
    <rPh sb="0" eb="1">
      <t>ミナミ</t>
    </rPh>
    <phoneticPr fontId="2"/>
  </si>
  <si>
    <t>休</t>
    <rPh sb="0" eb="1">
      <t>ヤス</t>
    </rPh>
    <phoneticPr fontId="2"/>
  </si>
  <si>
    <t>A</t>
    <phoneticPr fontId="2"/>
  </si>
  <si>
    <t>会議</t>
    <rPh sb="0" eb="2">
      <t>カイギ</t>
    </rPh>
    <phoneticPr fontId="2"/>
  </si>
  <si>
    <t>休</t>
    <rPh sb="0" eb="1">
      <t>キュウ</t>
    </rPh>
    <phoneticPr fontId="2"/>
  </si>
  <si>
    <t>MT</t>
    <phoneticPr fontId="2"/>
  </si>
  <si>
    <t>TOC</t>
    <phoneticPr fontId="2"/>
  </si>
  <si>
    <t>佐々木</t>
    <phoneticPr fontId="2"/>
  </si>
  <si>
    <t>健診</t>
    <rPh sb="0" eb="2">
      <t>ケンシン</t>
    </rPh>
    <phoneticPr fontId="2"/>
  </si>
  <si>
    <t>13-16(休無)</t>
    <rPh sb="6" eb="7">
      <t>キュウ</t>
    </rPh>
    <rPh sb="7" eb="8">
      <t>ナシ</t>
    </rPh>
    <phoneticPr fontId="2"/>
  </si>
  <si>
    <t>藤</t>
    <rPh sb="0" eb="1">
      <t>フジ</t>
    </rPh>
    <phoneticPr fontId="2"/>
  </si>
  <si>
    <t>手</t>
    <rPh sb="0" eb="1">
      <t>テ</t>
    </rPh>
    <phoneticPr fontId="2"/>
  </si>
  <si>
    <t>仙台</t>
    <rPh sb="0" eb="2">
      <t>センダイ</t>
    </rPh>
    <phoneticPr fontId="2"/>
  </si>
  <si>
    <t>音更</t>
    <rPh sb="0" eb="2">
      <t>オトフケ</t>
    </rPh>
    <phoneticPr fontId="2"/>
  </si>
  <si>
    <t>16～</t>
  </si>
  <si>
    <t>研修</t>
    <rPh sb="0" eb="2">
      <t>ケンシュウ</t>
    </rPh>
    <phoneticPr fontId="2"/>
  </si>
  <si>
    <t>苫小牧</t>
    <rPh sb="0" eb="3">
      <t>トマコマイ</t>
    </rPh>
    <phoneticPr fontId="2"/>
  </si>
  <si>
    <t>21～</t>
  </si>
  <si>
    <t>有休</t>
    <rPh sb="0" eb="2">
      <t>ユウキュウ</t>
    </rPh>
    <phoneticPr fontId="2"/>
  </si>
  <si>
    <t>MG</t>
  </si>
  <si>
    <t>鈴木(敦)</t>
    <rPh sb="0" eb="2">
      <t>スズキ</t>
    </rPh>
    <rPh sb="3" eb="4">
      <t>アツシ</t>
    </rPh>
    <phoneticPr fontId="2"/>
  </si>
  <si>
    <t>16～</t>
    <phoneticPr fontId="2"/>
  </si>
  <si>
    <t>なし</t>
    <phoneticPr fontId="2"/>
  </si>
  <si>
    <t>万代盛岡店</t>
    <rPh sb="0" eb="2">
      <t>マンダイ</t>
    </rPh>
    <rPh sb="2" eb="4">
      <t>モリオカ</t>
    </rPh>
    <rPh sb="4" eb="5">
      <t>ミセ</t>
    </rPh>
    <phoneticPr fontId="2"/>
  </si>
  <si>
    <t>10:00～23：00</t>
    <phoneticPr fontId="2"/>
  </si>
  <si>
    <t>10:00～21：00</t>
    <phoneticPr fontId="2"/>
  </si>
  <si>
    <t>万代＋石巻イオン</t>
    <rPh sb="0" eb="2">
      <t>マンダイ</t>
    </rPh>
    <rPh sb="3" eb="5">
      <t>イシノマキ</t>
    </rPh>
    <phoneticPr fontId="2"/>
  </si>
  <si>
    <t>岩南</t>
    <rPh sb="0" eb="1">
      <t>イワ</t>
    </rPh>
    <rPh sb="1" eb="2">
      <t>ミナミ</t>
    </rPh>
    <phoneticPr fontId="2"/>
  </si>
  <si>
    <t>石巻</t>
    <rPh sb="0" eb="2">
      <t>イシノマキ</t>
    </rPh>
    <phoneticPr fontId="2"/>
  </si>
  <si>
    <t>南本</t>
    <rPh sb="0" eb="2">
      <t>ミナミホン</t>
    </rPh>
    <phoneticPr fontId="2"/>
  </si>
  <si>
    <t>田上</t>
    <rPh sb="0" eb="2">
      <t>タガミ</t>
    </rPh>
    <phoneticPr fontId="2"/>
  </si>
  <si>
    <t>吉田</t>
    <rPh sb="0" eb="2">
      <t>ヨシダ</t>
    </rPh>
    <phoneticPr fontId="2"/>
  </si>
  <si>
    <t>菊池</t>
    <rPh sb="0" eb="2">
      <t>キクチ</t>
    </rPh>
    <phoneticPr fontId="2"/>
  </si>
  <si>
    <t>中館</t>
    <rPh sb="0" eb="2">
      <t>ナカダテ</t>
    </rPh>
    <phoneticPr fontId="2"/>
  </si>
  <si>
    <t>上山</t>
    <rPh sb="0" eb="2">
      <t>カミヤマ</t>
    </rPh>
    <phoneticPr fontId="2"/>
  </si>
  <si>
    <t>福田</t>
    <rPh sb="0" eb="2">
      <t>フクダ</t>
    </rPh>
    <phoneticPr fontId="2"/>
  </si>
  <si>
    <t>大館</t>
    <rPh sb="0" eb="2">
      <t>オオダテ</t>
    </rPh>
    <phoneticPr fontId="2"/>
  </si>
  <si>
    <t>木、日</t>
    <rPh sb="0" eb="1">
      <t>モク</t>
    </rPh>
    <rPh sb="2" eb="3">
      <t>ニチ</t>
    </rPh>
    <phoneticPr fontId="2"/>
  </si>
  <si>
    <t>万代盛岡　カードショップ</t>
    <rPh sb="0" eb="2">
      <t>マンダイ</t>
    </rPh>
    <rPh sb="2" eb="4">
      <t>モリオカ</t>
    </rPh>
    <phoneticPr fontId="2"/>
  </si>
  <si>
    <t>休</t>
    <rPh sb="0" eb="1">
      <t>ヤス</t>
    </rPh>
    <phoneticPr fontId="2"/>
  </si>
  <si>
    <t>休</t>
    <rPh sb="0" eb="1">
      <t>キュウ</t>
    </rPh>
    <phoneticPr fontId="19"/>
  </si>
  <si>
    <t>休</t>
    <rPh sb="0" eb="1">
      <t>キュウ</t>
    </rPh>
    <phoneticPr fontId="7"/>
  </si>
  <si>
    <t>C</t>
    <phoneticPr fontId="2"/>
  </si>
  <si>
    <t>(有休) 23～</t>
    <rPh sb="1" eb="3">
      <t>ユウキュウ</t>
    </rPh>
    <phoneticPr fontId="2"/>
  </si>
  <si>
    <t>(18日分) 23～</t>
    <rPh sb="3" eb="4">
      <t>ヒ</t>
    </rPh>
    <rPh sb="4" eb="5">
      <t>ブン</t>
    </rPh>
    <phoneticPr fontId="2"/>
  </si>
  <si>
    <t>出張</t>
    <rPh sb="0" eb="2">
      <t>シュッチョウ</t>
    </rPh>
    <phoneticPr fontId="2"/>
  </si>
  <si>
    <t>休</t>
    <rPh sb="0" eb="1">
      <t>ヤスミ</t>
    </rPh>
    <phoneticPr fontId="2"/>
  </si>
  <si>
    <t>岩</t>
    <rPh sb="0" eb="1">
      <t>イワ</t>
    </rPh>
    <phoneticPr fontId="2"/>
  </si>
  <si>
    <t>岩/古</t>
    <rPh sb="0" eb="1">
      <t>イワ</t>
    </rPh>
    <rPh sb="2" eb="3">
      <t>フル</t>
    </rPh>
    <phoneticPr fontId="2"/>
  </si>
  <si>
    <t>古</t>
    <rPh sb="0" eb="1">
      <t>フル</t>
    </rPh>
    <phoneticPr fontId="2"/>
  </si>
  <si>
    <t>利</t>
    <rPh sb="0" eb="1">
      <t>リ</t>
    </rPh>
    <phoneticPr fontId="2"/>
  </si>
  <si>
    <t>出買</t>
    <rPh sb="0" eb="1">
      <t>デ</t>
    </rPh>
    <rPh sb="1" eb="2">
      <t>カ</t>
    </rPh>
    <phoneticPr fontId="2"/>
  </si>
  <si>
    <t>工キング大崎古川・宮城岩沼</t>
    <rPh sb="0" eb="1">
      <t>コウ</t>
    </rPh>
    <rPh sb="4" eb="6">
      <t>オオサキ</t>
    </rPh>
    <rPh sb="6" eb="8">
      <t>フルカワ</t>
    </rPh>
    <rPh sb="9" eb="11">
      <t>ミヤギ</t>
    </rPh>
    <rPh sb="11" eb="13">
      <t>イワヌマ</t>
    </rPh>
    <phoneticPr fontId="2"/>
  </si>
  <si>
    <t>藤野</t>
    <rPh sb="0" eb="2">
      <t>フジノ</t>
    </rPh>
    <phoneticPr fontId="2"/>
  </si>
  <si>
    <t>新潟</t>
    <rPh sb="0" eb="2">
      <t>ニイガタ</t>
    </rPh>
    <phoneticPr fontId="2"/>
  </si>
  <si>
    <t>札幌</t>
    <rPh sb="0" eb="2">
      <t>サッポロ</t>
    </rPh>
    <phoneticPr fontId="2"/>
  </si>
  <si>
    <t>南本</t>
    <rPh sb="0" eb="1">
      <t>ミナミ</t>
    </rPh>
    <rPh sb="1" eb="2">
      <t>ホン</t>
    </rPh>
    <phoneticPr fontId="2"/>
  </si>
  <si>
    <t>東札</t>
    <rPh sb="0" eb="1">
      <t>ヒガシ</t>
    </rPh>
    <rPh sb="1" eb="2">
      <t>サツ</t>
    </rPh>
    <phoneticPr fontId="2"/>
  </si>
  <si>
    <t>泉/多</t>
    <rPh sb="0" eb="1">
      <t>イズミ</t>
    </rPh>
    <rPh sb="2" eb="3">
      <t>タ</t>
    </rPh>
    <phoneticPr fontId="2"/>
  </si>
  <si>
    <t>北上</t>
    <rPh sb="0" eb="2">
      <t>キタカミ</t>
    </rPh>
    <phoneticPr fontId="2"/>
  </si>
  <si>
    <t>MT</t>
  </si>
  <si>
    <t>新潟/会議</t>
    <rPh sb="0" eb="2">
      <t>ニイガタ</t>
    </rPh>
    <rPh sb="3" eb="5">
      <t>カイギ</t>
    </rPh>
    <phoneticPr fontId="2"/>
  </si>
  <si>
    <t>ワ</t>
  </si>
  <si>
    <t>出</t>
    <rPh sb="0" eb="1">
      <t>シュツ</t>
    </rPh>
    <phoneticPr fontId="2"/>
  </si>
  <si>
    <t>出</t>
    <rPh sb="0" eb="1">
      <t>シュツ</t>
    </rPh>
    <phoneticPr fontId="2"/>
  </si>
  <si>
    <t>休</t>
    <rPh sb="0" eb="1">
      <t>キュウ</t>
    </rPh>
    <phoneticPr fontId="2"/>
  </si>
  <si>
    <t>泉</t>
    <rPh sb="0" eb="1">
      <t>イズミ</t>
    </rPh>
    <phoneticPr fontId="1"/>
  </si>
  <si>
    <t>石巻</t>
    <rPh sb="0" eb="2">
      <t>イシノマキ</t>
    </rPh>
    <phoneticPr fontId="1"/>
  </si>
  <si>
    <t>休</t>
    <rPh sb="0" eb="1">
      <t>ヤス</t>
    </rPh>
    <phoneticPr fontId="1"/>
  </si>
  <si>
    <t>会議</t>
    <rPh sb="0" eb="2">
      <t>カイギ</t>
    </rPh>
    <phoneticPr fontId="1"/>
  </si>
  <si>
    <t>D/面談</t>
    <rPh sb="2" eb="4">
      <t>メンダン</t>
    </rPh>
    <phoneticPr fontId="2"/>
  </si>
  <si>
    <t>休</t>
    <rPh sb="0" eb="1">
      <t>キュウ</t>
    </rPh>
    <phoneticPr fontId="2"/>
  </si>
  <si>
    <t>10～</t>
    <phoneticPr fontId="2"/>
  </si>
  <si>
    <t>石巻</t>
    <rPh sb="0" eb="2">
      <t>イシノマキ</t>
    </rPh>
    <phoneticPr fontId="2"/>
  </si>
  <si>
    <t>有休</t>
    <rPh sb="0" eb="2">
      <t>ユウキュウ</t>
    </rPh>
    <phoneticPr fontId="2"/>
  </si>
  <si>
    <t>C</t>
    <phoneticPr fontId="2"/>
  </si>
  <si>
    <t>藤</t>
    <rPh sb="0" eb="1">
      <t>フジ</t>
    </rPh>
    <phoneticPr fontId="2"/>
  </si>
  <si>
    <t>休</t>
    <rPh sb="0" eb="1">
      <t>キュウ</t>
    </rPh>
    <phoneticPr fontId="2"/>
  </si>
  <si>
    <t>手</t>
    <rPh sb="0" eb="1">
      <t>テ</t>
    </rPh>
    <phoneticPr fontId="2"/>
  </si>
  <si>
    <t>出張</t>
    <rPh sb="0" eb="2">
      <t>シュッチョウ</t>
    </rPh>
    <phoneticPr fontId="2"/>
  </si>
  <si>
    <t>藤手</t>
    <rPh sb="0" eb="1">
      <t>フジ</t>
    </rPh>
    <rPh sb="1" eb="2">
      <t>テ</t>
    </rPh>
    <phoneticPr fontId="2"/>
  </si>
  <si>
    <t>室蘭</t>
    <rPh sb="0" eb="2">
      <t>ムロラン</t>
    </rPh>
    <phoneticPr fontId="2"/>
  </si>
  <si>
    <t>小樽</t>
    <rPh sb="0" eb="2">
      <t>オタル</t>
    </rPh>
    <phoneticPr fontId="2"/>
  </si>
  <si>
    <t>B</t>
    <phoneticPr fontId="2"/>
  </si>
  <si>
    <t>C</t>
    <phoneticPr fontId="2"/>
  </si>
  <si>
    <t>A</t>
    <phoneticPr fontId="2"/>
  </si>
  <si>
    <t>12～</t>
  </si>
  <si>
    <t>大分</t>
    <rPh sb="0" eb="2">
      <t>オオイタ</t>
    </rPh>
    <phoneticPr fontId="2"/>
  </si>
  <si>
    <t>出</t>
    <rPh sb="0" eb="1">
      <t>シュツ</t>
    </rPh>
    <phoneticPr fontId="2"/>
  </si>
  <si>
    <t>B</t>
    <phoneticPr fontId="2"/>
  </si>
  <si>
    <t>出張</t>
  </si>
  <si>
    <t>大川</t>
    <rPh sb="0" eb="2">
      <t>オオカワ</t>
    </rPh>
    <phoneticPr fontId="2"/>
  </si>
  <si>
    <t>休</t>
    <phoneticPr fontId="2"/>
  </si>
  <si>
    <t>研修</t>
    <phoneticPr fontId="2"/>
  </si>
  <si>
    <t>O/C</t>
  </si>
  <si>
    <t>O/C</t>
    <phoneticPr fontId="2"/>
  </si>
  <si>
    <t>D</t>
    <phoneticPr fontId="2"/>
  </si>
  <si>
    <t>出</t>
    <rPh sb="0" eb="1">
      <t>デ</t>
    </rPh>
    <phoneticPr fontId="2"/>
  </si>
  <si>
    <t>A</t>
    <phoneticPr fontId="2"/>
  </si>
  <si>
    <t>有給</t>
    <rPh sb="0" eb="2">
      <t>ユウキュウ</t>
    </rPh>
    <phoneticPr fontId="2"/>
  </si>
  <si>
    <t>11～15</t>
  </si>
  <si>
    <t>深夜0～</t>
    <rPh sb="0" eb="2">
      <t>シンヤ</t>
    </rPh>
    <phoneticPr fontId="2"/>
  </si>
  <si>
    <t>休</t>
    <phoneticPr fontId="2"/>
  </si>
  <si>
    <t>休</t>
    <rPh sb="0" eb="1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</si>
</sst>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m/d;@"/>
    <numFmt numFmtId="178" formatCode="0_);[Red]\(0\)"/>
    <numFmt numFmtId="179" formatCode="#,##0_ ;[Red]\-#,##0\ "/>
    <numFmt numFmtId="180" formatCode="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name val="游ゴシック Light"/>
      <family val="3"/>
      <charset val="128"/>
      <scheme val="major"/>
    </font>
    <font>
      <b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HGPｺﾞｼｯｸE"/>
      <family val="3"/>
      <charset val="128"/>
    </font>
    <font>
      <b/>
      <sz val="9"/>
      <color theme="1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70C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3"/>
      <name val="游ゴシック"/>
      <family val="3"/>
      <charset val="128"/>
      <scheme val="minor"/>
    </font>
    <font>
      <b/>
      <sz val="9"/>
      <name val="MSP ゴシック"/>
      <family val="3"/>
      <charset val="128"/>
    </font>
    <font>
      <sz val="11"/>
      <name val="HGPｺﾞｼｯｸE"/>
      <family val="3"/>
      <charset val="128"/>
    </font>
    <font>
      <sz val="11"/>
      <color theme="4"/>
      <name val="游ゴシック"/>
      <family val="3"/>
      <charset val="128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FF99CC"/>
        <bgColor indexed="29"/>
      </patternFill>
    </fill>
    <fill>
      <patternFill patternType="solid">
        <fgColor rgb="FFFFCC9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CCFFCC"/>
        <bgColor indexed="42"/>
      </patternFill>
    </fill>
    <fill>
      <patternFill patternType="solid">
        <fgColor rgb="FF66FF33"/>
        <bgColor indexed="55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41"/>
      </patternFill>
    </fill>
    <fill>
      <patternFill patternType="solid">
        <fgColor rgb="FFFDE9D9"/>
        <bgColor indexed="27"/>
      </patternFill>
    </fill>
    <fill>
      <patternFill patternType="solid">
        <fgColor rgb="FFFDE9D9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rgb="FFFFCC99"/>
        <bgColor indexed="55"/>
      </patternFill>
    </fill>
    <fill>
      <patternFill patternType="solid">
        <fgColor theme="8" tint="0.79998168889431442"/>
        <bgColor indexed="42"/>
      </patternFill>
    </fill>
    <fill>
      <patternFill patternType="solid">
        <fgColor rgb="FFCCFFCC"/>
        <bgColor indexed="22"/>
      </patternFill>
    </fill>
    <fill>
      <patternFill patternType="solid">
        <fgColor rgb="FFFF99FF"/>
        <bgColor indexed="22"/>
      </patternFill>
    </fill>
    <fill>
      <patternFill patternType="solid">
        <fgColor rgb="FFFFCC99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5"/>
        <bgColor indexed="22"/>
      </patternFill>
    </fill>
    <fill>
      <patternFill patternType="solid">
        <fgColor rgb="FFFFFF99"/>
        <bgColor indexed="27"/>
      </patternFill>
    </fill>
    <fill>
      <patternFill patternType="solid">
        <fgColor rgb="FFFFFF00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99"/>
        <bgColor indexed="55"/>
      </patternFill>
    </fill>
    <fill>
      <patternFill patternType="solid">
        <fgColor rgb="FFFFFF99"/>
        <bgColor indexed="31"/>
      </patternFill>
    </fill>
    <fill>
      <patternFill patternType="solid">
        <fgColor rgb="FFCCFFCC"/>
        <bgColor indexed="27"/>
      </patternFill>
    </fill>
    <fill>
      <patternFill patternType="solid">
        <fgColor rgb="FFFFFF00"/>
        <bgColor indexed="55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CC00"/>
        <bgColor indexed="9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99CC"/>
        <bgColor indexed="27"/>
      </patternFill>
    </fill>
    <fill>
      <patternFill patternType="solid">
        <fgColor rgb="FFFFCC99"/>
        <bgColor indexed="27"/>
      </patternFill>
    </fill>
    <fill>
      <patternFill patternType="solid">
        <fgColor rgb="FFFF99CC"/>
        <bgColor indexed="26"/>
      </patternFill>
    </fill>
    <fill>
      <patternFill patternType="solid">
        <fgColor rgb="FFFFFF99"/>
        <bgColor indexed="22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22"/>
      </patternFill>
    </fill>
    <fill>
      <patternFill patternType="solid">
        <fgColor rgb="FF00CC00"/>
        <bgColor indexed="27"/>
      </patternFill>
    </fill>
    <fill>
      <patternFill patternType="solid">
        <fgColor rgb="FFFDE9D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39997558519241921"/>
        <bgColor indexed="22"/>
      </patternFill>
    </fill>
    <fill>
      <patternFill patternType="solid">
        <fgColor rgb="FF00B050"/>
        <bgColor indexed="26"/>
      </patternFill>
    </fill>
    <fill>
      <patternFill patternType="solid">
        <fgColor rgb="FFFFC000"/>
        <bgColor indexed="22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26"/>
      </patternFill>
    </fill>
    <fill>
      <patternFill patternType="solid">
        <fgColor rgb="FF00FF00"/>
        <bgColor indexed="55"/>
      </patternFill>
    </fill>
    <fill>
      <patternFill patternType="solid">
        <fgColor rgb="FF00FF00"/>
        <bgColor indexed="22"/>
      </patternFill>
    </fill>
    <fill>
      <patternFill patternType="solid">
        <fgColor rgb="FFFFCC00"/>
        <bgColor indexed="27"/>
      </patternFill>
    </fill>
    <fill>
      <patternFill patternType="solid">
        <fgColor theme="8" tint="0.79998168889431442"/>
        <bgColor indexed="55"/>
      </patternFill>
    </fill>
    <fill>
      <patternFill patternType="solid">
        <fgColor rgb="FFFFCC66"/>
        <bgColor indexed="31"/>
      </patternFill>
    </fill>
    <fill>
      <patternFill patternType="solid">
        <fgColor rgb="FFFFCC66"/>
        <bgColor indexed="27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9"/>
      </patternFill>
    </fill>
    <fill>
      <patternFill patternType="solid">
        <fgColor theme="1"/>
        <bgColor indexed="22"/>
      </patternFill>
    </fill>
    <fill>
      <patternFill patternType="solid">
        <fgColor rgb="FF00B0F0"/>
        <bgColor indexed="31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1"/>
        <bgColor indexed="55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8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8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8"/>
      </diagonal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medium">
        <color indexed="8"/>
      </diagonal>
    </border>
    <border diagonalDown="1">
      <left style="medium">
        <color indexed="8"/>
      </left>
      <right/>
      <top style="medium">
        <color indexed="64"/>
      </top>
      <bottom/>
      <diagonal style="medium">
        <color indexed="8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8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8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8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8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ill="0" applyBorder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3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5" borderId="29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8" borderId="29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10" borderId="29" xfId="0" applyFont="1" applyFill="1" applyBorder="1" applyAlignment="1">
      <alignment horizontal="center" vertical="center" shrinkToFit="1"/>
    </xf>
    <xf numFmtId="0" fontId="7" fillId="12" borderId="29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12" fillId="19" borderId="37" xfId="0" applyFont="1" applyFill="1" applyBorder="1" applyAlignment="1">
      <alignment horizontal="center" vertical="center" shrinkToFit="1"/>
    </xf>
    <xf numFmtId="0" fontId="6" fillId="0" borderId="48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12" fillId="36" borderId="43" xfId="0" applyFont="1" applyFill="1" applyBorder="1" applyAlignment="1">
      <alignment horizontal="center" vertical="center" shrinkToFit="1"/>
    </xf>
    <xf numFmtId="0" fontId="12" fillId="36" borderId="52" xfId="0" applyFont="1" applyFill="1" applyBorder="1" applyAlignment="1">
      <alignment horizontal="center" vertical="center" shrinkToFit="1"/>
    </xf>
    <xf numFmtId="177" fontId="13" fillId="0" borderId="41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20" fontId="7" fillId="26" borderId="40" xfId="0" applyNumberFormat="1" applyFont="1" applyFill="1" applyBorder="1" applyAlignment="1">
      <alignment horizontal="center" vertical="center" shrinkToFit="1"/>
    </xf>
    <xf numFmtId="20" fontId="7" fillId="26" borderId="58" xfId="0" applyNumberFormat="1" applyFont="1" applyFill="1" applyBorder="1" applyAlignment="1">
      <alignment horizontal="center" vertical="center" shrinkToFit="1"/>
    </xf>
    <xf numFmtId="38" fontId="7" fillId="22" borderId="39" xfId="2" applyFont="1" applyFill="1" applyBorder="1" applyAlignment="1">
      <alignment horizontal="center" vertical="center"/>
    </xf>
    <xf numFmtId="177" fontId="7" fillId="0" borderId="42" xfId="0" applyNumberFormat="1" applyFont="1" applyBorder="1" applyAlignment="1">
      <alignment horizontal="center" vertical="center" shrinkToFit="1"/>
    </xf>
    <xf numFmtId="0" fontId="7" fillId="27" borderId="21" xfId="0" applyFont="1" applyFill="1" applyBorder="1" applyAlignment="1">
      <alignment horizontal="center" vertical="center" shrinkToFit="1"/>
    </xf>
    <xf numFmtId="20" fontId="7" fillId="27" borderId="21" xfId="0" applyNumberFormat="1" applyFont="1" applyFill="1" applyBorder="1" applyAlignment="1">
      <alignment horizontal="center" vertical="center" shrinkToFit="1"/>
    </xf>
    <xf numFmtId="0" fontId="7" fillId="27" borderId="22" xfId="0" applyFont="1" applyFill="1" applyBorder="1" applyAlignment="1">
      <alignment horizontal="center" vertical="center" shrinkToFit="1"/>
    </xf>
    <xf numFmtId="178" fontId="7" fillId="22" borderId="42" xfId="2" applyNumberFormat="1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 shrinkToFit="1"/>
    </xf>
    <xf numFmtId="0" fontId="7" fillId="48" borderId="21" xfId="0" applyFont="1" applyFill="1" applyBorder="1" applyAlignment="1">
      <alignment horizontal="center" vertical="center" shrinkToFit="1"/>
    </xf>
    <xf numFmtId="38" fontId="7" fillId="22" borderId="37" xfId="2" applyFont="1" applyFill="1" applyBorder="1" applyAlignment="1">
      <alignment horizontal="center" vertical="center"/>
    </xf>
    <xf numFmtId="0" fontId="13" fillId="24" borderId="43" xfId="0" applyFont="1" applyFill="1" applyBorder="1" applyAlignment="1">
      <alignment horizontal="center" vertical="center" shrinkToFit="1"/>
    </xf>
    <xf numFmtId="0" fontId="13" fillId="24" borderId="52" xfId="0" applyFont="1" applyFill="1" applyBorder="1" applyAlignment="1">
      <alignment horizontal="center" vertical="center" shrinkToFit="1"/>
    </xf>
    <xf numFmtId="178" fontId="7" fillId="22" borderId="37" xfId="2" applyNumberFormat="1" applyFont="1" applyFill="1" applyBorder="1" applyAlignment="1">
      <alignment horizontal="center" vertical="center"/>
    </xf>
    <xf numFmtId="0" fontId="13" fillId="24" borderId="37" xfId="0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11" fillId="21" borderId="43" xfId="1" applyFont="1" applyFill="1" applyBorder="1" applyAlignment="1">
      <alignment horizontal="center" vertical="center" shrinkToFit="1"/>
    </xf>
    <xf numFmtId="0" fontId="6" fillId="35" borderId="43" xfId="1" applyFont="1" applyFill="1" applyBorder="1" applyAlignment="1">
      <alignment horizontal="center" vertical="center" shrinkToFit="1"/>
    </xf>
    <xf numFmtId="0" fontId="6" fillId="18" borderId="52" xfId="1" applyFont="1" applyFill="1" applyBorder="1" applyAlignment="1">
      <alignment horizontal="center" vertical="center" shrinkToFit="1"/>
    </xf>
    <xf numFmtId="0" fontId="6" fillId="18" borderId="55" xfId="1" applyFont="1" applyFill="1" applyBorder="1" applyAlignment="1">
      <alignment horizontal="center" vertical="center" shrinkToFit="1"/>
    </xf>
    <xf numFmtId="0" fontId="10" fillId="12" borderId="48" xfId="1" applyFont="1" applyFill="1" applyBorder="1" applyAlignment="1">
      <alignment horizontal="center" vertical="center" shrinkToFit="1"/>
    </xf>
    <xf numFmtId="0" fontId="10" fillId="12" borderId="53" xfId="1" applyFont="1" applyFill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shrinkToFit="1"/>
    </xf>
    <xf numFmtId="0" fontId="12" fillId="36" borderId="54" xfId="0" applyFont="1" applyFill="1" applyBorder="1" applyAlignment="1">
      <alignment horizontal="center" vertical="center" shrinkToFit="1"/>
    </xf>
    <xf numFmtId="179" fontId="7" fillId="24" borderId="42" xfId="2" applyNumberFormat="1" applyFont="1" applyFill="1" applyBorder="1" applyAlignment="1">
      <alignment horizontal="center" vertical="center"/>
    </xf>
    <xf numFmtId="20" fontId="13" fillId="31" borderId="20" xfId="3" applyNumberFormat="1" applyFont="1" applyFill="1" applyBorder="1" applyAlignment="1">
      <alignment horizontal="center" vertical="center" shrinkToFit="1"/>
    </xf>
    <xf numFmtId="20" fontId="13" fillId="31" borderId="21" xfId="3" applyNumberFormat="1" applyFont="1" applyFill="1" applyBorder="1" applyAlignment="1">
      <alignment horizontal="center" vertical="center" shrinkToFit="1"/>
    </xf>
    <xf numFmtId="20" fontId="7" fillId="38" borderId="21" xfId="2" applyNumberFormat="1" applyFont="1" applyFill="1" applyBorder="1" applyAlignment="1">
      <alignment horizontal="center" vertical="center"/>
    </xf>
    <xf numFmtId="179" fontId="7" fillId="24" borderId="45" xfId="2" applyNumberFormat="1" applyFont="1" applyFill="1" applyBorder="1" applyAlignment="1">
      <alignment horizontal="center" vertical="center"/>
    </xf>
    <xf numFmtId="0" fontId="7" fillId="37" borderId="20" xfId="3" applyFont="1" applyFill="1" applyBorder="1" applyAlignment="1">
      <alignment horizontal="center" vertical="center" shrinkToFit="1"/>
    </xf>
    <xf numFmtId="0" fontId="7" fillId="37" borderId="22" xfId="3" applyFont="1" applyFill="1" applyBorder="1" applyAlignment="1">
      <alignment horizontal="center" vertical="center" shrinkToFit="1"/>
    </xf>
    <xf numFmtId="0" fontId="13" fillId="28" borderId="43" xfId="1" applyFont="1" applyFill="1" applyBorder="1" applyAlignment="1">
      <alignment horizontal="center" vertical="center" shrinkToFit="1"/>
    </xf>
    <xf numFmtId="0" fontId="13" fillId="28" borderId="52" xfId="1" applyFont="1" applyFill="1" applyBorder="1" applyAlignment="1">
      <alignment horizontal="center" vertical="center" shrinkToFit="1"/>
    </xf>
    <xf numFmtId="0" fontId="13" fillId="28" borderId="53" xfId="1" applyFont="1" applyFill="1" applyBorder="1" applyAlignment="1">
      <alignment horizontal="center" vertical="center" shrinkToFit="1"/>
    </xf>
    <xf numFmtId="0" fontId="13" fillId="28" borderId="49" xfId="1" applyFont="1" applyFill="1" applyBorder="1" applyAlignment="1">
      <alignment horizontal="center" vertical="center" shrinkToFit="1"/>
    </xf>
    <xf numFmtId="179" fontId="7" fillId="24" borderId="37" xfId="2" applyNumberFormat="1" applyFont="1" applyFill="1" applyBorder="1" applyAlignment="1">
      <alignment horizontal="center" vertical="center"/>
    </xf>
    <xf numFmtId="0" fontId="13" fillId="28" borderId="54" xfId="1" applyFont="1" applyFill="1" applyBorder="1" applyAlignment="1">
      <alignment horizontal="center" vertical="center" shrinkToFit="1"/>
    </xf>
    <xf numFmtId="0" fontId="13" fillId="28" borderId="55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20" fontId="7" fillId="11" borderId="23" xfId="0" applyNumberFormat="1" applyFont="1" applyFill="1" applyBorder="1" applyAlignment="1">
      <alignment horizontal="center" vertical="center" shrinkToFit="1"/>
    </xf>
    <xf numFmtId="0" fontId="7" fillId="13" borderId="21" xfId="0" applyFont="1" applyFill="1" applyBorder="1" applyAlignment="1">
      <alignment horizontal="center" vertical="center" shrinkToFit="1"/>
    </xf>
    <xf numFmtId="0" fontId="7" fillId="13" borderId="22" xfId="0" applyFont="1" applyFill="1" applyBorder="1" applyAlignment="1">
      <alignment horizontal="center" vertical="center" shrinkToFit="1"/>
    </xf>
    <xf numFmtId="0" fontId="7" fillId="28" borderId="37" xfId="0" applyFont="1" applyFill="1" applyBorder="1" applyAlignment="1">
      <alignment horizontal="center" vertical="center" shrinkToFit="1"/>
    </xf>
    <xf numFmtId="0" fontId="7" fillId="4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43" borderId="0" xfId="0" applyFont="1" applyFill="1" applyAlignment="1">
      <alignment horizontal="center" vertical="center" shrinkToFit="1"/>
    </xf>
    <xf numFmtId="0" fontId="6" fillId="18" borderId="49" xfId="1" applyFont="1" applyFill="1" applyBorder="1" applyAlignment="1">
      <alignment horizontal="center" vertical="center" shrinkToFit="1"/>
    </xf>
    <xf numFmtId="20" fontId="7" fillId="38" borderId="45" xfId="2" applyNumberFormat="1" applyFont="1" applyFill="1" applyBorder="1" applyAlignment="1">
      <alignment horizontal="center" vertical="center"/>
    </xf>
    <xf numFmtId="0" fontId="6" fillId="18" borderId="82" xfId="1" applyFont="1" applyFill="1" applyBorder="1" applyAlignment="1">
      <alignment horizontal="center" vertical="center" shrinkToFit="1"/>
    </xf>
    <xf numFmtId="20" fontId="7" fillId="38" borderId="22" xfId="2" applyNumberFormat="1" applyFont="1" applyFill="1" applyBorder="1" applyAlignment="1">
      <alignment horizontal="center" vertical="center"/>
    </xf>
    <xf numFmtId="0" fontId="13" fillId="28" borderId="82" xfId="1" applyFont="1" applyFill="1" applyBorder="1" applyAlignment="1">
      <alignment horizontal="center" vertical="center" shrinkToFit="1"/>
    </xf>
    <xf numFmtId="0" fontId="13" fillId="28" borderId="82" xfId="0" applyFont="1" applyFill="1" applyBorder="1" applyAlignment="1">
      <alignment horizontal="center" vertical="center" shrinkToFit="1"/>
    </xf>
    <xf numFmtId="0" fontId="7" fillId="28" borderId="83" xfId="0" applyFont="1" applyFill="1" applyBorder="1" applyAlignment="1">
      <alignment horizontal="center" vertical="center" shrinkToFit="1"/>
    </xf>
    <xf numFmtId="0" fontId="6" fillId="0" borderId="85" xfId="1" applyFont="1" applyBorder="1" applyAlignment="1">
      <alignment horizontal="center" vertical="center" shrinkToFit="1"/>
    </xf>
    <xf numFmtId="0" fontId="10" fillId="29" borderId="82" xfId="1" applyFont="1" applyFill="1" applyBorder="1" applyAlignment="1">
      <alignment horizontal="center" vertical="center" shrinkToFit="1"/>
    </xf>
    <xf numFmtId="0" fontId="10" fillId="29" borderId="53" xfId="1" applyFont="1" applyFill="1" applyBorder="1" applyAlignment="1">
      <alignment horizontal="center" vertical="center" shrinkToFit="1"/>
    </xf>
    <xf numFmtId="0" fontId="13" fillId="28" borderId="83" xfId="0" applyFont="1" applyFill="1" applyBorder="1" applyAlignment="1">
      <alignment horizontal="center" vertical="center" shrinkToFit="1"/>
    </xf>
    <xf numFmtId="0" fontId="6" fillId="18" borderId="83" xfId="0" applyFont="1" applyFill="1" applyBorder="1" applyAlignment="1">
      <alignment horizontal="center" vertical="center" shrinkToFit="1"/>
    </xf>
    <xf numFmtId="0" fontId="7" fillId="28" borderId="42" xfId="0" applyNumberFormat="1" applyFont="1" applyFill="1" applyBorder="1" applyAlignment="1">
      <alignment horizontal="center" vertical="center" shrinkToFit="1"/>
    </xf>
    <xf numFmtId="0" fontId="6" fillId="23" borderId="83" xfId="0" applyFont="1" applyFill="1" applyBorder="1" applyAlignment="1">
      <alignment horizontal="center" vertical="center" shrinkToFit="1"/>
    </xf>
    <xf numFmtId="20" fontId="14" fillId="11" borderId="22" xfId="0" applyNumberFormat="1" applyFont="1" applyFill="1" applyBorder="1" applyAlignment="1">
      <alignment horizontal="center" vertical="center" shrinkToFit="1"/>
    </xf>
    <xf numFmtId="0" fontId="16" fillId="23" borderId="83" xfId="0" applyFont="1" applyFill="1" applyBorder="1" applyAlignment="1">
      <alignment horizontal="center" vertical="center" shrinkToFit="1"/>
    </xf>
    <xf numFmtId="0" fontId="12" fillId="36" borderId="83" xfId="0" applyFont="1" applyFill="1" applyBorder="1" applyAlignment="1">
      <alignment horizontal="center" vertical="center" shrinkToFit="1"/>
    </xf>
    <xf numFmtId="0" fontId="13" fillId="24" borderId="83" xfId="0" applyFont="1" applyFill="1" applyBorder="1" applyAlignment="1">
      <alignment horizontal="center" vertical="center" shrinkToFit="1"/>
    </xf>
    <xf numFmtId="0" fontId="7" fillId="48" borderId="22" xfId="0" applyFont="1" applyFill="1" applyBorder="1" applyAlignment="1">
      <alignment horizontal="center" vertical="center" shrinkToFit="1"/>
    </xf>
    <xf numFmtId="0" fontId="13" fillId="24" borderId="91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8" fillId="51" borderId="21" xfId="0" applyFont="1" applyFill="1" applyBorder="1" applyAlignment="1">
      <alignment horizontal="center" vertical="center" shrinkToFit="1"/>
    </xf>
    <xf numFmtId="0" fontId="17" fillId="0" borderId="47" xfId="0" applyFont="1" applyBorder="1" applyAlignment="1">
      <alignment vertical="center" shrinkToFit="1"/>
    </xf>
    <xf numFmtId="0" fontId="18" fillId="23" borderId="21" xfId="0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53" borderId="21" xfId="0" applyFont="1" applyFill="1" applyBorder="1" applyAlignment="1">
      <alignment horizontal="center" vertical="center" shrinkToFit="1"/>
    </xf>
    <xf numFmtId="14" fontId="19" fillId="0" borderId="0" xfId="0" applyNumberFormat="1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20" fillId="4" borderId="37" xfId="0" applyFont="1" applyFill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52" borderId="37" xfId="0" applyFont="1" applyFill="1" applyBorder="1" applyAlignment="1">
      <alignment horizontal="center" vertical="center" shrinkToFit="1"/>
    </xf>
    <xf numFmtId="0" fontId="18" fillId="16" borderId="37" xfId="0" applyFont="1" applyFill="1" applyBorder="1" applyAlignment="1">
      <alignment horizontal="center" vertical="center" shrinkToFit="1"/>
    </xf>
    <xf numFmtId="0" fontId="21" fillId="18" borderId="49" xfId="0" applyFont="1" applyFill="1" applyBorder="1" applyAlignment="1">
      <alignment horizontal="center" vertical="center" shrinkToFit="1"/>
    </xf>
    <xf numFmtId="0" fontId="18" fillId="49" borderId="37" xfId="0" applyFont="1" applyFill="1" applyBorder="1" applyAlignment="1">
      <alignment horizontal="center" vertical="center" shrinkToFit="1"/>
    </xf>
    <xf numFmtId="0" fontId="21" fillId="49" borderId="37" xfId="0" applyFont="1" applyFill="1" applyBorder="1" applyAlignment="1">
      <alignment horizontal="center" vertical="center" shrinkToFit="1"/>
    </xf>
    <xf numFmtId="0" fontId="21" fillId="36" borderId="48" xfId="0" applyFont="1" applyFill="1" applyBorder="1" applyAlignment="1">
      <alignment horizontal="center" vertical="center" shrinkToFit="1"/>
    </xf>
    <xf numFmtId="177" fontId="23" fillId="0" borderId="41" xfId="0" applyNumberFormat="1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20" fontId="19" fillId="25" borderId="39" xfId="0" applyNumberFormat="1" applyFont="1" applyFill="1" applyBorder="1" applyAlignment="1">
      <alignment horizontal="center" vertical="center" shrinkToFit="1"/>
    </xf>
    <xf numFmtId="177" fontId="19" fillId="0" borderId="42" xfId="0" applyNumberFormat="1" applyFont="1" applyBorder="1" applyAlignment="1">
      <alignment horizontal="center" vertical="center" shrinkToFit="1"/>
    </xf>
    <xf numFmtId="179" fontId="19" fillId="24" borderId="39" xfId="2" applyNumberFormat="1" applyFont="1" applyFill="1" applyBorder="1" applyAlignment="1">
      <alignment horizontal="center" vertical="center"/>
    </xf>
    <xf numFmtId="179" fontId="19" fillId="24" borderId="42" xfId="2" applyNumberFormat="1" applyFont="1" applyFill="1" applyBorder="1" applyAlignment="1">
      <alignment horizontal="center" vertical="center"/>
    </xf>
    <xf numFmtId="20" fontId="24" fillId="26" borderId="51" xfId="0" applyNumberFormat="1" applyFont="1" applyFill="1" applyBorder="1" applyAlignment="1">
      <alignment horizontal="center" vertical="center" shrinkToFit="1"/>
    </xf>
    <xf numFmtId="20" fontId="19" fillId="26" borderId="40" xfId="0" applyNumberFormat="1" applyFont="1" applyFill="1" applyBorder="1" applyAlignment="1">
      <alignment horizontal="center" vertical="center" shrinkToFit="1"/>
    </xf>
    <xf numFmtId="20" fontId="24" fillId="26" borderId="40" xfId="0" applyNumberFormat="1" applyFont="1" applyFill="1" applyBorder="1" applyAlignment="1">
      <alignment horizontal="center" vertical="center" shrinkToFit="1"/>
    </xf>
    <xf numFmtId="20" fontId="24" fillId="26" borderId="72" xfId="0" applyNumberFormat="1" applyFont="1" applyFill="1" applyBorder="1" applyAlignment="1">
      <alignment horizontal="center" vertical="center" shrinkToFit="1"/>
    </xf>
    <xf numFmtId="20" fontId="24" fillId="26" borderId="71" xfId="0" applyNumberFormat="1" applyFont="1" applyFill="1" applyBorder="1" applyAlignment="1">
      <alignment horizontal="center" vertical="center" shrinkToFit="1"/>
    </xf>
    <xf numFmtId="20" fontId="19" fillId="26" borderId="51" xfId="0" applyNumberFormat="1" applyFont="1" applyFill="1" applyBorder="1" applyAlignment="1">
      <alignment horizontal="center" vertical="center" shrinkToFit="1"/>
    </xf>
    <xf numFmtId="0" fontId="23" fillId="28" borderId="37" xfId="0" applyFont="1" applyFill="1" applyBorder="1" applyAlignment="1">
      <alignment horizontal="center" vertical="center" shrinkToFit="1"/>
    </xf>
    <xf numFmtId="0" fontId="23" fillId="28" borderId="48" xfId="0" applyFont="1" applyFill="1" applyBorder="1" applyAlignment="1">
      <alignment horizontal="center" vertical="center" shrinkToFit="1"/>
    </xf>
    <xf numFmtId="0" fontId="23" fillId="28" borderId="83" xfId="0" applyFont="1" applyFill="1" applyBorder="1" applyAlignment="1">
      <alignment horizontal="center" vertical="center" shrinkToFit="1"/>
    </xf>
    <xf numFmtId="0" fontId="23" fillId="24" borderId="82" xfId="0" applyFont="1" applyFill="1" applyBorder="1" applyAlignment="1">
      <alignment horizontal="center" vertical="center" shrinkToFit="1"/>
    </xf>
    <xf numFmtId="179" fontId="19" fillId="24" borderId="37" xfId="2" applyNumberFormat="1" applyFont="1" applyFill="1" applyBorder="1" applyAlignment="1">
      <alignment horizontal="center" vertical="center"/>
    </xf>
    <xf numFmtId="0" fontId="19" fillId="0" borderId="90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8" fillId="0" borderId="27" xfId="1" applyFont="1" applyBorder="1" applyAlignment="1">
      <alignment horizontal="center" vertical="center" shrinkToFit="1"/>
    </xf>
    <xf numFmtId="0" fontId="18" fillId="0" borderId="92" xfId="1" applyFont="1" applyBorder="1" applyAlignment="1">
      <alignment horizontal="center" vertical="center" shrinkToFit="1"/>
    </xf>
    <xf numFmtId="0" fontId="18" fillId="60" borderId="75" xfId="1" applyFont="1" applyFill="1" applyBorder="1" applyAlignment="1">
      <alignment horizontal="center" vertical="center" shrinkToFit="1"/>
    </xf>
    <xf numFmtId="0" fontId="23" fillId="28" borderId="91" xfId="1" applyFont="1" applyFill="1" applyBorder="1" applyAlignment="1">
      <alignment horizontal="center" vertical="center" shrinkToFit="1"/>
    </xf>
    <xf numFmtId="20" fontId="14" fillId="11" borderId="21" xfId="0" applyNumberFormat="1" applyFont="1" applyFill="1" applyBorder="1" applyAlignment="1">
      <alignment horizontal="center" vertical="center" shrinkToFit="1"/>
    </xf>
    <xf numFmtId="0" fontId="6" fillId="31" borderId="49" xfId="1" applyFont="1" applyFill="1" applyBorder="1" applyAlignment="1">
      <alignment horizontal="center" vertical="center" shrinkToFit="1"/>
    </xf>
    <xf numFmtId="0" fontId="6" fillId="7" borderId="49" xfId="1" applyFont="1" applyFill="1" applyBorder="1" applyAlignment="1">
      <alignment horizontal="center" vertical="center" shrinkToFit="1"/>
    </xf>
    <xf numFmtId="180" fontId="19" fillId="0" borderId="62" xfId="0" applyNumberFormat="1" applyFont="1" applyBorder="1" applyAlignment="1">
      <alignment horizontal="center" vertical="center" shrinkToFit="1"/>
    </xf>
    <xf numFmtId="180" fontId="19" fillId="0" borderId="2" xfId="0" applyNumberFormat="1" applyFont="1" applyBorder="1" applyAlignment="1">
      <alignment horizontal="center" vertical="center" shrinkToFit="1"/>
    </xf>
    <xf numFmtId="180" fontId="20" fillId="4" borderId="37" xfId="0" applyNumberFormat="1" applyFont="1" applyFill="1" applyBorder="1" applyAlignment="1">
      <alignment vertical="center" shrinkToFit="1"/>
    </xf>
    <xf numFmtId="180" fontId="19" fillId="0" borderId="0" xfId="0" applyNumberFormat="1" applyFont="1" applyAlignment="1">
      <alignment vertical="center" shrinkToFit="1"/>
    </xf>
    <xf numFmtId="180" fontId="18" fillId="4" borderId="27" xfId="0" applyNumberFormat="1" applyFont="1" applyFill="1" applyBorder="1" applyAlignment="1">
      <alignment horizontal="center" vertical="center" shrinkToFit="1"/>
    </xf>
    <xf numFmtId="180" fontId="18" fillId="4" borderId="49" xfId="0" applyNumberFormat="1" applyFont="1" applyFill="1" applyBorder="1" applyAlignment="1">
      <alignment horizontal="center" vertical="center" shrinkToFit="1"/>
    </xf>
    <xf numFmtId="180" fontId="18" fillId="4" borderId="70" xfId="0" applyNumberFormat="1" applyFont="1" applyFill="1" applyBorder="1" applyAlignment="1">
      <alignment horizontal="center" vertical="center" shrinkToFit="1"/>
    </xf>
    <xf numFmtId="180" fontId="19" fillId="0" borderId="27" xfId="0" applyNumberFormat="1" applyFont="1" applyBorder="1" applyAlignment="1">
      <alignment horizontal="center" vertical="center" shrinkToFit="1"/>
    </xf>
    <xf numFmtId="180" fontId="19" fillId="0" borderId="70" xfId="0" applyNumberFormat="1" applyFont="1" applyBorder="1" applyAlignment="1">
      <alignment horizontal="center" vertical="center" shrinkToFit="1"/>
    </xf>
    <xf numFmtId="180" fontId="18" fillId="36" borderId="27" xfId="0" applyNumberFormat="1" applyFont="1" applyFill="1" applyBorder="1" applyAlignment="1">
      <alignment horizontal="center" vertical="center" shrinkToFit="1"/>
    </xf>
    <xf numFmtId="180" fontId="18" fillId="36" borderId="49" xfId="0" applyNumberFormat="1" applyFont="1" applyFill="1" applyBorder="1" applyAlignment="1">
      <alignment horizontal="center" vertical="center" shrinkToFit="1"/>
    </xf>
    <xf numFmtId="180" fontId="18" fillId="36" borderId="70" xfId="0" applyNumberFormat="1" applyFont="1" applyFill="1" applyBorder="1" applyAlignment="1">
      <alignment horizontal="center" vertical="center" shrinkToFit="1"/>
    </xf>
    <xf numFmtId="180" fontId="19" fillId="0" borderId="0" xfId="0" applyNumberFormat="1" applyFont="1" applyAlignment="1">
      <alignment horizontal="center" vertical="center" shrinkToFit="1"/>
    </xf>
    <xf numFmtId="180" fontId="18" fillId="0" borderId="27" xfId="1" applyNumberFormat="1" applyFont="1" applyBorder="1" applyAlignment="1">
      <alignment horizontal="center" vertical="center" shrinkToFit="1"/>
    </xf>
    <xf numFmtId="180" fontId="18" fillId="0" borderId="70" xfId="1" applyNumberFormat="1" applyFont="1" applyBorder="1" applyAlignment="1">
      <alignment horizontal="center" vertical="center" shrinkToFit="1"/>
    </xf>
    <xf numFmtId="180" fontId="18" fillId="46" borderId="47" xfId="0" applyNumberFormat="1" applyFont="1" applyFill="1" applyBorder="1" applyAlignment="1">
      <alignment horizontal="center" vertical="center" shrinkToFit="1"/>
    </xf>
    <xf numFmtId="0" fontId="18" fillId="0" borderId="83" xfId="1" applyFont="1" applyBorder="1" applyAlignment="1">
      <alignment horizontal="center" vertical="center" shrinkToFit="1"/>
    </xf>
    <xf numFmtId="180" fontId="18" fillId="57" borderId="15" xfId="0" applyNumberFormat="1" applyFont="1" applyFill="1" applyBorder="1" applyAlignment="1">
      <alignment horizontal="center" vertical="center" shrinkToFit="1"/>
    </xf>
    <xf numFmtId="0" fontId="18" fillId="18" borderId="91" xfId="1" applyFont="1" applyFill="1" applyBorder="1" applyAlignment="1">
      <alignment horizontal="center" vertical="center" shrinkToFit="1"/>
    </xf>
    <xf numFmtId="0" fontId="15" fillId="32" borderId="37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center" vertical="center" shrinkToFit="1"/>
    </xf>
    <xf numFmtId="20" fontId="7" fillId="26" borderId="21" xfId="0" applyNumberFormat="1" applyFont="1" applyFill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177" fontId="27" fillId="0" borderId="42" xfId="0" applyNumberFormat="1" applyFont="1" applyBorder="1" applyAlignment="1">
      <alignment horizontal="center" vertical="center" shrinkToFit="1"/>
    </xf>
    <xf numFmtId="0" fontId="7" fillId="28" borderId="95" xfId="0" applyNumberFormat="1" applyFont="1" applyFill="1" applyBorder="1" applyAlignment="1">
      <alignment horizontal="center" vertical="center" shrinkToFit="1"/>
    </xf>
    <xf numFmtId="0" fontId="7" fillId="28" borderId="37" xfId="0" applyNumberFormat="1" applyFont="1" applyFill="1" applyBorder="1" applyAlignment="1">
      <alignment horizontal="center" vertical="center" shrinkToFit="1"/>
    </xf>
    <xf numFmtId="20" fontId="7" fillId="61" borderId="20" xfId="1" applyNumberFormat="1" applyFont="1" applyFill="1" applyBorder="1" applyAlignment="1">
      <alignment horizontal="center" vertical="center" shrinkToFit="1"/>
    </xf>
    <xf numFmtId="20" fontId="7" fillId="62" borderId="21" xfId="1" applyNumberFormat="1" applyFont="1" applyFill="1" applyBorder="1" applyAlignment="1">
      <alignment horizontal="center" vertical="center" shrinkToFit="1"/>
    </xf>
    <xf numFmtId="20" fontId="7" fillId="61" borderId="21" xfId="1" applyNumberFormat="1" applyFont="1" applyFill="1" applyBorder="1" applyAlignment="1">
      <alignment horizontal="center" vertical="center" shrinkToFit="1"/>
    </xf>
    <xf numFmtId="0" fontId="7" fillId="61" borderId="21" xfId="1" applyFont="1" applyFill="1" applyBorder="1" applyAlignment="1">
      <alignment horizontal="center" vertical="center" shrinkToFit="1"/>
    </xf>
    <xf numFmtId="0" fontId="7" fillId="61" borderId="24" xfId="1" applyFont="1" applyFill="1" applyBorder="1" applyAlignment="1">
      <alignment horizontal="center" vertical="center" shrinkToFit="1"/>
    </xf>
    <xf numFmtId="20" fontId="7" fillId="61" borderId="23" xfId="1" applyNumberFormat="1" applyFont="1" applyFill="1" applyBorder="1" applyAlignment="1">
      <alignment horizontal="center" vertical="center" shrinkToFit="1"/>
    </xf>
    <xf numFmtId="20" fontId="7" fillId="61" borderId="22" xfId="1" applyNumberFormat="1" applyFont="1" applyFill="1" applyBorder="1" applyAlignment="1">
      <alignment horizontal="center" vertical="center" shrinkToFit="1"/>
    </xf>
    <xf numFmtId="20" fontId="7" fillId="61" borderId="89" xfId="1" applyNumberFormat="1" applyFont="1" applyFill="1" applyBorder="1" applyAlignment="1">
      <alignment horizontal="center" vertical="center" shrinkToFit="1"/>
    </xf>
    <xf numFmtId="20" fontId="7" fillId="61" borderId="86" xfId="1" applyNumberFormat="1" applyFont="1" applyFill="1" applyBorder="1" applyAlignment="1">
      <alignment horizontal="center" vertical="center" shrinkToFit="1"/>
    </xf>
    <xf numFmtId="20" fontId="13" fillId="31" borderId="87" xfId="3" applyNumberFormat="1" applyFont="1" applyFill="1" applyBorder="1" applyAlignment="1">
      <alignment horizontal="center" vertical="center" shrinkToFit="1"/>
    </xf>
    <xf numFmtId="20" fontId="13" fillId="31" borderId="88" xfId="3" applyNumberFormat="1" applyFont="1" applyFill="1" applyBorder="1" applyAlignment="1">
      <alignment horizontal="center" vertical="center" shrinkToFit="1"/>
    </xf>
    <xf numFmtId="20" fontId="7" fillId="38" borderId="88" xfId="2" applyNumberFormat="1" applyFont="1" applyFill="1" applyBorder="1" applyAlignment="1">
      <alignment horizontal="center" vertical="center"/>
    </xf>
    <xf numFmtId="20" fontId="7" fillId="38" borderId="86" xfId="2" applyNumberFormat="1" applyFont="1" applyFill="1" applyBorder="1" applyAlignment="1">
      <alignment horizontal="center" vertical="center"/>
    </xf>
    <xf numFmtId="0" fontId="7" fillId="37" borderId="89" xfId="3" applyFont="1" applyFill="1" applyBorder="1" applyAlignment="1">
      <alignment horizontal="center" vertical="center" shrinkToFit="1"/>
    </xf>
    <xf numFmtId="0" fontId="7" fillId="37" borderId="0" xfId="3" applyFont="1" applyFill="1" applyBorder="1" applyAlignment="1">
      <alignment horizontal="center" vertical="center" shrinkToFit="1"/>
    </xf>
    <xf numFmtId="0" fontId="19" fillId="63" borderId="21" xfId="0" applyFont="1" applyFill="1" applyBorder="1" applyAlignment="1">
      <alignment horizontal="center" vertical="center" shrinkToFit="1"/>
    </xf>
    <xf numFmtId="0" fontId="19" fillId="63" borderId="56" xfId="0" applyFont="1" applyFill="1" applyBorder="1" applyAlignment="1">
      <alignment horizontal="center" vertical="center" shrinkToFit="1"/>
    </xf>
    <xf numFmtId="0" fontId="19" fillId="63" borderId="40" xfId="0" applyFont="1" applyFill="1" applyBorder="1" applyAlignment="1">
      <alignment horizontal="center" vertical="center" shrinkToFit="1"/>
    </xf>
    <xf numFmtId="0" fontId="19" fillId="63" borderId="72" xfId="0" applyFont="1" applyFill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177" fontId="24" fillId="0" borderId="42" xfId="0" applyNumberFormat="1" applyFont="1" applyBorder="1" applyAlignment="1">
      <alignment horizontal="center" vertical="center" shrinkToFit="1"/>
    </xf>
    <xf numFmtId="0" fontId="19" fillId="63" borderId="97" xfId="0" applyFont="1" applyFill="1" applyBorder="1" applyAlignment="1">
      <alignment horizontal="center" vertical="center" shrinkToFit="1"/>
    </xf>
    <xf numFmtId="0" fontId="9" fillId="47" borderId="83" xfId="0" applyFont="1" applyFill="1" applyBorder="1" applyAlignment="1">
      <alignment horizontal="center" vertical="center" shrinkToFit="1"/>
    </xf>
    <xf numFmtId="0" fontId="9" fillId="15" borderId="83" xfId="0" applyFont="1" applyFill="1" applyBorder="1" applyAlignment="1">
      <alignment horizontal="center" vertical="center" shrinkToFit="1"/>
    </xf>
    <xf numFmtId="0" fontId="9" fillId="15" borderId="92" xfId="0" applyFont="1" applyFill="1" applyBorder="1" applyAlignment="1">
      <alignment horizontal="center" vertical="center" shrinkToFit="1"/>
    </xf>
    <xf numFmtId="0" fontId="6" fillId="7" borderId="91" xfId="1" applyFont="1" applyFill="1" applyBorder="1" applyAlignment="1">
      <alignment horizontal="center" vertical="center" shrinkToFit="1"/>
    </xf>
    <xf numFmtId="0" fontId="6" fillId="7" borderId="82" xfId="1" applyFont="1" applyFill="1" applyBorder="1" applyAlignment="1">
      <alignment horizontal="center" vertical="center" shrinkToFit="1"/>
    </xf>
    <xf numFmtId="0" fontId="6" fillId="7" borderId="92" xfId="1" applyFont="1" applyFill="1" applyBorder="1" applyAlignment="1">
      <alignment horizontal="center" vertical="center" shrinkToFit="1"/>
    </xf>
    <xf numFmtId="0" fontId="6" fillId="31" borderId="91" xfId="1" applyFont="1" applyFill="1" applyBorder="1" applyAlignment="1">
      <alignment horizontal="center" vertical="center" shrinkToFit="1"/>
    </xf>
    <xf numFmtId="0" fontId="6" fillId="31" borderId="82" xfId="1" applyFont="1" applyFill="1" applyBorder="1" applyAlignment="1">
      <alignment horizontal="center" vertical="center" shrinkToFit="1"/>
    </xf>
    <xf numFmtId="0" fontId="6" fillId="31" borderId="92" xfId="1" applyFont="1" applyFill="1" applyBorder="1" applyAlignment="1">
      <alignment horizontal="center" vertical="center" shrinkToFit="1"/>
    </xf>
    <xf numFmtId="0" fontId="9" fillId="44" borderId="91" xfId="0" applyFont="1" applyFill="1" applyBorder="1" applyAlignment="1">
      <alignment horizontal="center" vertical="center" shrinkToFit="1"/>
    </xf>
    <xf numFmtId="0" fontId="9" fillId="44" borderId="82" xfId="0" applyFont="1" applyFill="1" applyBorder="1" applyAlignment="1">
      <alignment horizontal="center" vertical="center" shrinkToFit="1"/>
    </xf>
    <xf numFmtId="0" fontId="9" fillId="44" borderId="92" xfId="0" applyFont="1" applyFill="1" applyBorder="1" applyAlignment="1">
      <alignment horizontal="center" vertical="center" shrinkToFit="1"/>
    </xf>
    <xf numFmtId="0" fontId="6" fillId="40" borderId="91" xfId="0" applyFont="1" applyFill="1" applyBorder="1" applyAlignment="1">
      <alignment horizontal="center" vertical="center" shrinkToFit="1"/>
    </xf>
    <xf numFmtId="0" fontId="6" fillId="40" borderId="101" xfId="0" applyFont="1" applyFill="1" applyBorder="1" applyAlignment="1">
      <alignment horizontal="center" vertical="center" shrinkToFit="1"/>
    </xf>
    <xf numFmtId="0" fontId="6" fillId="40" borderId="92" xfId="0" applyFont="1" applyFill="1" applyBorder="1" applyAlignment="1">
      <alignment horizontal="center" vertical="center" shrinkToFit="1"/>
    </xf>
    <xf numFmtId="0" fontId="6" fillId="13" borderId="91" xfId="0" applyFont="1" applyFill="1" applyBorder="1" applyAlignment="1">
      <alignment horizontal="center" vertical="center" shrinkToFit="1"/>
    </xf>
    <xf numFmtId="0" fontId="6" fillId="13" borderId="101" xfId="0" applyFont="1" applyFill="1" applyBorder="1" applyAlignment="1">
      <alignment horizontal="center" vertical="center" shrinkToFit="1"/>
    </xf>
    <xf numFmtId="0" fontId="6" fillId="40" borderId="102" xfId="0" applyFont="1" applyFill="1" applyBorder="1" applyAlignment="1">
      <alignment horizontal="center" vertical="center" shrinkToFit="1"/>
    </xf>
    <xf numFmtId="0" fontId="6" fillId="64" borderId="101" xfId="0" applyFont="1" applyFill="1" applyBorder="1" applyAlignment="1">
      <alignment horizontal="center" vertical="center" shrinkToFit="1"/>
    </xf>
    <xf numFmtId="0" fontId="23" fillId="28" borderId="99" xfId="1" applyFont="1" applyFill="1" applyBorder="1" applyAlignment="1">
      <alignment horizontal="center" vertical="center" shrinkToFit="1"/>
    </xf>
    <xf numFmtId="0" fontId="23" fillId="24" borderId="101" xfId="0" applyFont="1" applyFill="1" applyBorder="1" applyAlignment="1">
      <alignment horizontal="center" vertical="center" shrinkToFit="1"/>
    </xf>
    <xf numFmtId="180" fontId="18" fillId="46" borderId="100" xfId="0" applyNumberFormat="1" applyFont="1" applyFill="1" applyBorder="1" applyAlignment="1">
      <alignment horizontal="left" vertical="center" shrinkToFit="1"/>
    </xf>
    <xf numFmtId="180" fontId="18" fillId="0" borderId="100" xfId="1" applyNumberFormat="1" applyFont="1" applyBorder="1" applyAlignment="1">
      <alignment horizontal="center" vertical="center" shrinkToFit="1"/>
    </xf>
    <xf numFmtId="180" fontId="18" fillId="46" borderId="100" xfId="0" applyNumberFormat="1" applyFont="1" applyFill="1" applyBorder="1" applyAlignment="1">
      <alignment horizontal="center" vertical="center" shrinkToFit="1"/>
    </xf>
    <xf numFmtId="0" fontId="22" fillId="36" borderId="101" xfId="0" applyFont="1" applyFill="1" applyBorder="1" applyAlignment="1">
      <alignment horizontal="center" vertical="center" shrinkToFit="1"/>
    </xf>
    <xf numFmtId="0" fontId="21" fillId="49" borderId="101" xfId="0" applyFont="1" applyFill="1" applyBorder="1" applyAlignment="1">
      <alignment horizontal="center" vertical="center" shrinkToFit="1"/>
    </xf>
    <xf numFmtId="0" fontId="28" fillId="63" borderId="21" xfId="0" applyFont="1" applyFill="1" applyBorder="1" applyAlignment="1">
      <alignment horizontal="center" vertical="center" shrinkToFit="1"/>
    </xf>
    <xf numFmtId="180" fontId="18" fillId="57" borderId="0" xfId="0" applyNumberFormat="1" applyFont="1" applyFill="1" applyAlignment="1">
      <alignment horizontal="center" vertical="center" shrinkToFit="1"/>
    </xf>
    <xf numFmtId="0" fontId="21" fillId="36" borderId="101" xfId="0" applyFont="1" applyFill="1" applyBorder="1" applyAlignment="1">
      <alignment horizontal="center" vertical="center" shrinkToFit="1"/>
    </xf>
    <xf numFmtId="178" fontId="7" fillId="22" borderId="39" xfId="2" applyNumberFormat="1" applyFont="1" applyFill="1" applyBorder="1" applyAlignment="1">
      <alignment horizontal="center" vertical="center"/>
    </xf>
    <xf numFmtId="20" fontId="14" fillId="26" borderId="21" xfId="0" applyNumberFormat="1" applyFont="1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16" borderId="74" xfId="0" applyFont="1" applyFill="1" applyBorder="1" applyAlignment="1">
      <alignment horizontal="center" vertical="center" shrinkToFit="1"/>
    </xf>
    <xf numFmtId="0" fontId="6" fillId="56" borderId="74" xfId="0" applyFont="1" applyFill="1" applyBorder="1" applyAlignment="1">
      <alignment horizontal="center" vertical="center" shrinkToFit="1"/>
    </xf>
    <xf numFmtId="0" fontId="11" fillId="56" borderId="74" xfId="0" applyFont="1" applyFill="1" applyBorder="1" applyAlignment="1">
      <alignment horizontal="center" vertical="center" shrinkToFit="1"/>
    </xf>
    <xf numFmtId="0" fontId="10" fillId="18" borderId="74" xfId="0" applyFont="1" applyFill="1" applyBorder="1" applyAlignment="1">
      <alignment horizontal="center" vertical="center" shrinkToFit="1"/>
    </xf>
    <xf numFmtId="0" fontId="6" fillId="18" borderId="74" xfId="0" applyFont="1" applyFill="1" applyBorder="1" applyAlignment="1">
      <alignment horizontal="center" vertical="center" shrinkToFit="1"/>
    </xf>
    <xf numFmtId="0" fontId="11" fillId="18" borderId="74" xfId="0" applyFont="1" applyFill="1" applyBorder="1" applyAlignment="1">
      <alignment horizontal="center" vertical="center" shrinkToFit="1"/>
    </xf>
    <xf numFmtId="0" fontId="9" fillId="4" borderId="101" xfId="0" applyFont="1" applyFill="1" applyBorder="1" applyAlignment="1">
      <alignment horizontal="center" vertical="center" shrinkToFit="1"/>
    </xf>
    <xf numFmtId="0" fontId="9" fillId="4" borderId="92" xfId="0" applyFont="1" applyFill="1" applyBorder="1" applyAlignment="1">
      <alignment horizontal="center" vertical="center" shrinkToFit="1"/>
    </xf>
    <xf numFmtId="177" fontId="13" fillId="0" borderId="57" xfId="0" applyNumberFormat="1" applyFont="1" applyBorder="1" applyAlignment="1">
      <alignment horizontal="center" vertical="center" shrinkToFit="1"/>
    </xf>
    <xf numFmtId="177" fontId="13" fillId="0" borderId="42" xfId="0" applyNumberFormat="1" applyFont="1" applyBorder="1" applyAlignment="1">
      <alignment horizontal="center" vertical="center" shrinkToFit="1"/>
    </xf>
    <xf numFmtId="177" fontId="13" fillId="0" borderId="104" xfId="0" applyNumberFormat="1" applyFont="1" applyBorder="1" applyAlignment="1">
      <alignment horizontal="center" vertical="center" shrinkToFit="1"/>
    </xf>
    <xf numFmtId="20" fontId="7" fillId="25" borderId="103" xfId="0" applyNumberFormat="1" applyFont="1" applyFill="1" applyBorder="1" applyAlignment="1">
      <alignment horizontal="center" vertical="center" shrinkToFit="1"/>
    </xf>
    <xf numFmtId="20" fontId="7" fillId="25" borderId="23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177" fontId="13" fillId="0" borderId="95" xfId="0" applyNumberFormat="1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20" fontId="7" fillId="25" borderId="105" xfId="0" applyNumberFormat="1" applyFont="1" applyFill="1" applyBorder="1" applyAlignment="1">
      <alignment horizontal="center" vertical="center" shrinkToFit="1"/>
    </xf>
    <xf numFmtId="20" fontId="7" fillId="26" borderId="32" xfId="0" applyNumberFormat="1" applyFont="1" applyFill="1" applyBorder="1" applyAlignment="1">
      <alignment horizontal="center" vertical="center" shrinkToFit="1"/>
    </xf>
    <xf numFmtId="20" fontId="14" fillId="26" borderId="32" xfId="0" applyNumberFormat="1" applyFont="1" applyFill="1" applyBorder="1" applyAlignment="1">
      <alignment horizontal="center" vertical="center" shrinkToFit="1"/>
    </xf>
    <xf numFmtId="0" fontId="13" fillId="28" borderId="101" xfId="0" applyFont="1" applyFill="1" applyBorder="1" applyAlignment="1">
      <alignment horizontal="center" vertical="center" shrinkToFit="1"/>
    </xf>
    <xf numFmtId="0" fontId="13" fillId="24" borderId="101" xfId="0" applyFont="1" applyFill="1" applyBorder="1" applyAlignment="1">
      <alignment horizontal="center" vertical="center" shrinkToFit="1"/>
    </xf>
    <xf numFmtId="0" fontId="13" fillId="24" borderId="92" xfId="0" applyFont="1" applyFill="1" applyBorder="1" applyAlignment="1">
      <alignment horizontal="center" vertical="center" shrinkToFit="1"/>
    </xf>
    <xf numFmtId="0" fontId="13" fillId="28" borderId="102" xfId="0" applyFont="1" applyFill="1" applyBorder="1" applyAlignment="1">
      <alignment horizontal="center" vertical="center" shrinkToFit="1"/>
    </xf>
    <xf numFmtId="0" fontId="7" fillId="27" borderId="32" xfId="0" applyFont="1" applyFill="1" applyBorder="1" applyAlignment="1">
      <alignment horizontal="center" vertical="center" shrinkToFit="1"/>
    </xf>
    <xf numFmtId="20" fontId="7" fillId="27" borderId="32" xfId="0" applyNumberFormat="1" applyFont="1" applyFill="1" applyBorder="1" applyAlignment="1">
      <alignment horizontal="center" vertical="center" shrinkToFit="1"/>
    </xf>
    <xf numFmtId="0" fontId="7" fillId="48" borderId="32" xfId="0" applyFont="1" applyFill="1" applyBorder="1" applyAlignment="1">
      <alignment horizontal="center" vertical="center" shrinkToFit="1"/>
    </xf>
    <xf numFmtId="0" fontId="9" fillId="4" borderId="83" xfId="0" applyFont="1" applyFill="1" applyBorder="1" applyAlignment="1">
      <alignment horizontal="center" vertical="center" shrinkToFit="1"/>
    </xf>
    <xf numFmtId="0" fontId="6" fillId="18" borderId="75" xfId="0" applyFont="1" applyFill="1" applyBorder="1" applyAlignment="1">
      <alignment horizontal="center" vertical="center" shrinkToFit="1"/>
    </xf>
    <xf numFmtId="20" fontId="7" fillId="26" borderId="22" xfId="0" applyNumberFormat="1" applyFont="1" applyFill="1" applyBorder="1" applyAlignment="1">
      <alignment horizontal="center" vertical="center" shrinkToFit="1"/>
    </xf>
    <xf numFmtId="20" fontId="7" fillId="26" borderId="96" xfId="0" applyNumberFormat="1" applyFont="1" applyFill="1" applyBorder="1" applyAlignment="1">
      <alignment horizontal="center" vertical="center" shrinkToFit="1"/>
    </xf>
    <xf numFmtId="0" fontId="9" fillId="4" borderId="102" xfId="0" applyFont="1" applyFill="1" applyBorder="1" applyAlignment="1">
      <alignment horizontal="center" vertical="center" shrinkToFit="1"/>
    </xf>
    <xf numFmtId="0" fontId="11" fillId="12" borderId="106" xfId="0" applyFont="1" applyFill="1" applyBorder="1" applyAlignment="1">
      <alignment horizontal="center" vertical="center" shrinkToFit="1"/>
    </xf>
    <xf numFmtId="20" fontId="25" fillId="23" borderId="103" xfId="0" applyNumberFormat="1" applyFont="1" applyFill="1" applyBorder="1" applyAlignment="1">
      <alignment horizontal="center" vertical="center" shrinkToFit="1"/>
    </xf>
    <xf numFmtId="20" fontId="7" fillId="23" borderId="23" xfId="0" applyNumberFormat="1" applyFont="1" applyFill="1" applyBorder="1" applyAlignment="1">
      <alignment horizontal="center" vertical="center" shrinkToFit="1"/>
    </xf>
    <xf numFmtId="20" fontId="7" fillId="23" borderId="105" xfId="0" applyNumberFormat="1" applyFont="1" applyFill="1" applyBorder="1" applyAlignment="1">
      <alignment horizontal="center" vertical="center" shrinkToFit="1"/>
    </xf>
    <xf numFmtId="0" fontId="13" fillId="24" borderId="102" xfId="0" applyFont="1" applyFill="1" applyBorder="1" applyAlignment="1">
      <alignment horizontal="center" vertical="center" shrinkToFit="1"/>
    </xf>
    <xf numFmtId="0" fontId="9" fillId="4" borderId="37" xfId="0" applyFont="1" applyFill="1" applyBorder="1" applyAlignment="1">
      <alignment horizontal="center" vertical="center" shrinkToFit="1"/>
    </xf>
    <xf numFmtId="0" fontId="12" fillId="19" borderId="98" xfId="0" applyFont="1" applyFill="1" applyBorder="1" applyAlignment="1">
      <alignment horizontal="center" vertical="center" shrinkToFit="1"/>
    </xf>
    <xf numFmtId="38" fontId="7" fillId="22" borderId="42" xfId="2" applyFont="1" applyFill="1" applyBorder="1" applyAlignment="1">
      <alignment horizontal="center" vertical="center"/>
    </xf>
    <xf numFmtId="38" fontId="7" fillId="22" borderId="95" xfId="2" applyFont="1" applyFill="1" applyBorder="1" applyAlignment="1">
      <alignment horizontal="center" vertical="center"/>
    </xf>
    <xf numFmtId="0" fontId="9" fillId="15" borderId="101" xfId="0" applyFont="1" applyFill="1" applyBorder="1" applyAlignment="1">
      <alignment horizontal="center" vertical="center" shrinkToFit="1"/>
    </xf>
    <xf numFmtId="0" fontId="7" fillId="27" borderId="40" xfId="0" applyFont="1" applyFill="1" applyBorder="1" applyAlignment="1">
      <alignment horizontal="center" vertical="center" shrinkToFit="1"/>
    </xf>
    <xf numFmtId="20" fontId="7" fillId="27" borderId="40" xfId="0" applyNumberFormat="1" applyFont="1" applyFill="1" applyBorder="1" applyAlignment="1">
      <alignment horizontal="center" vertical="center" shrinkToFit="1"/>
    </xf>
    <xf numFmtId="0" fontId="6" fillId="3" borderId="101" xfId="0" applyFont="1" applyFill="1" applyBorder="1" applyAlignment="1">
      <alignment horizontal="center" vertical="center" shrinkToFit="1"/>
    </xf>
    <xf numFmtId="0" fontId="6" fillId="50" borderId="101" xfId="0" applyFont="1" applyFill="1" applyBorder="1" applyAlignment="1">
      <alignment horizontal="center" vertical="center" shrinkToFit="1"/>
    </xf>
    <xf numFmtId="0" fontId="6" fillId="18" borderId="101" xfId="0" applyFont="1" applyFill="1" applyBorder="1" applyAlignment="1">
      <alignment horizontal="center" vertical="center" shrinkToFit="1"/>
    </xf>
    <xf numFmtId="0" fontId="11" fillId="18" borderId="101" xfId="0" applyFont="1" applyFill="1" applyBorder="1" applyAlignment="1">
      <alignment horizontal="center" vertical="center" shrinkToFit="1"/>
    </xf>
    <xf numFmtId="0" fontId="6" fillId="21" borderId="101" xfId="1" applyFont="1" applyFill="1" applyBorder="1" applyAlignment="1">
      <alignment horizontal="center" vertical="center" shrinkToFit="1"/>
    </xf>
    <xf numFmtId="0" fontId="11" fillId="21" borderId="101" xfId="1" applyFont="1" applyFill="1" applyBorder="1" applyAlignment="1">
      <alignment horizontal="center" vertical="center" shrinkToFit="1"/>
    </xf>
    <xf numFmtId="0" fontId="11" fillId="21" borderId="83" xfId="1" applyFont="1" applyFill="1" applyBorder="1" applyAlignment="1">
      <alignment horizontal="center" vertical="center" shrinkToFit="1"/>
    </xf>
    <xf numFmtId="0" fontId="7" fillId="27" borderId="58" xfId="0" applyFont="1" applyFill="1" applyBorder="1" applyAlignment="1">
      <alignment horizontal="center" vertical="center" shrinkToFit="1"/>
    </xf>
    <xf numFmtId="0" fontId="7" fillId="27" borderId="96" xfId="0" applyFont="1" applyFill="1" applyBorder="1" applyAlignment="1">
      <alignment horizontal="center" vertical="center" shrinkToFit="1"/>
    </xf>
    <xf numFmtId="0" fontId="9" fillId="15" borderId="102" xfId="0" applyFont="1" applyFill="1" applyBorder="1" applyAlignment="1">
      <alignment horizontal="center" vertical="center" shrinkToFit="1"/>
    </xf>
    <xf numFmtId="0" fontId="10" fillId="23" borderId="102" xfId="0" applyFont="1" applyFill="1" applyBorder="1" applyAlignment="1">
      <alignment horizontal="center" vertical="center" shrinkToFit="1"/>
    </xf>
    <xf numFmtId="0" fontId="7" fillId="15" borderId="103" xfId="0" applyFont="1" applyFill="1" applyBorder="1" applyAlignment="1">
      <alignment horizontal="center" vertical="center" shrinkToFit="1"/>
    </xf>
    <xf numFmtId="0" fontId="7" fillId="27" borderId="105" xfId="0" applyFont="1" applyFill="1" applyBorder="1" applyAlignment="1">
      <alignment horizontal="center" vertical="center" shrinkToFit="1"/>
    </xf>
    <xf numFmtId="0" fontId="9" fillId="15" borderId="37" xfId="0" applyFont="1" applyFill="1" applyBorder="1" applyAlignment="1">
      <alignment horizontal="center" vertical="center" shrinkToFit="1"/>
    </xf>
    <xf numFmtId="178" fontId="7" fillId="22" borderId="95" xfId="2" applyNumberFormat="1" applyFont="1" applyFill="1" applyBorder="1" applyAlignment="1">
      <alignment horizontal="center" vertical="center"/>
    </xf>
    <xf numFmtId="0" fontId="9" fillId="47" borderId="101" xfId="0" applyFont="1" applyFill="1" applyBorder="1" applyAlignment="1">
      <alignment horizontal="center" vertical="center" shrinkToFit="1"/>
    </xf>
    <xf numFmtId="0" fontId="10" fillId="23" borderId="83" xfId="0" applyFont="1" applyFill="1" applyBorder="1" applyAlignment="1">
      <alignment horizontal="center" vertical="center" shrinkToFit="1"/>
    </xf>
    <xf numFmtId="0" fontId="7" fillId="15" borderId="58" xfId="0" applyFont="1" applyFill="1" applyBorder="1" applyAlignment="1">
      <alignment horizontal="center" vertical="center" shrinkToFit="1"/>
    </xf>
    <xf numFmtId="0" fontId="7" fillId="15" borderId="22" xfId="0" applyFont="1" applyFill="1" applyBorder="1" applyAlignment="1">
      <alignment horizontal="center" vertical="center" shrinkToFit="1"/>
    </xf>
    <xf numFmtId="0" fontId="7" fillId="15" borderId="96" xfId="0" applyFont="1" applyFill="1" applyBorder="1" applyAlignment="1">
      <alignment horizontal="center" vertical="center" shrinkToFit="1"/>
    </xf>
    <xf numFmtId="0" fontId="7" fillId="48" borderId="23" xfId="0" applyFont="1" applyFill="1" applyBorder="1" applyAlignment="1">
      <alignment horizontal="center" vertical="center" shrinkToFit="1"/>
    </xf>
    <xf numFmtId="0" fontId="7" fillId="48" borderId="105" xfId="0" applyFont="1" applyFill="1" applyBorder="1" applyAlignment="1">
      <alignment horizontal="center" vertical="center" shrinkToFit="1"/>
    </xf>
    <xf numFmtId="177" fontId="7" fillId="0" borderId="104" xfId="0" applyNumberFormat="1" applyFont="1" applyBorder="1" applyAlignment="1">
      <alignment horizontal="center" vertical="center" shrinkToFit="1"/>
    </xf>
    <xf numFmtId="177" fontId="13" fillId="0" borderId="39" xfId="0" applyNumberFormat="1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0" fontId="7" fillId="48" borderId="103" xfId="0" applyFont="1" applyFill="1" applyBorder="1" applyAlignment="1">
      <alignment horizontal="center" vertical="center" shrinkToFit="1"/>
    </xf>
    <xf numFmtId="0" fontId="7" fillId="48" borderId="40" xfId="0" applyFont="1" applyFill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12" fillId="51" borderId="102" xfId="0" applyFont="1" applyFill="1" applyBorder="1" applyAlignment="1">
      <alignment horizontal="center" vertical="center" shrinkToFit="1"/>
    </xf>
    <xf numFmtId="0" fontId="6" fillId="36" borderId="101" xfId="0" applyFont="1" applyFill="1" applyBorder="1" applyAlignment="1">
      <alignment horizontal="center" vertical="center" shrinkToFit="1"/>
    </xf>
    <xf numFmtId="0" fontId="11" fillId="36" borderId="101" xfId="0" applyFont="1" applyFill="1" applyBorder="1" applyAlignment="1">
      <alignment horizontal="center" vertical="center" shrinkToFit="1"/>
    </xf>
    <xf numFmtId="0" fontId="16" fillId="36" borderId="101" xfId="0" applyFont="1" applyFill="1" applyBorder="1" applyAlignment="1">
      <alignment horizontal="center" vertical="center" shrinkToFit="1"/>
    </xf>
    <xf numFmtId="0" fontId="12" fillId="36" borderId="101" xfId="0" applyFont="1" applyFill="1" applyBorder="1" applyAlignment="1">
      <alignment horizontal="center" vertical="center" shrinkToFit="1"/>
    </xf>
    <xf numFmtId="0" fontId="7" fillId="48" borderId="58" xfId="0" applyFont="1" applyFill="1" applyBorder="1" applyAlignment="1">
      <alignment horizontal="center" vertical="center" shrinkToFit="1"/>
    </xf>
    <xf numFmtId="0" fontId="7" fillId="48" borderId="96" xfId="0" applyFont="1" applyFill="1" applyBorder="1" applyAlignment="1">
      <alignment horizontal="center" vertical="center" shrinkToFit="1"/>
    </xf>
    <xf numFmtId="0" fontId="9" fillId="47" borderId="37" xfId="0" applyFont="1" applyFill="1" applyBorder="1" applyAlignment="1">
      <alignment horizontal="center" vertical="center" shrinkToFit="1"/>
    </xf>
    <xf numFmtId="0" fontId="11" fillId="12" borderId="75" xfId="0" applyFont="1" applyFill="1" applyBorder="1" applyAlignment="1">
      <alignment horizontal="center" vertical="center" shrinkToFit="1"/>
    </xf>
    <xf numFmtId="20" fontId="7" fillId="23" borderId="58" xfId="0" applyNumberFormat="1" applyFont="1" applyFill="1" applyBorder="1" applyAlignment="1">
      <alignment horizontal="center" vertical="center" shrinkToFit="1"/>
    </xf>
    <xf numFmtId="20" fontId="7" fillId="23" borderId="22" xfId="0" applyNumberFormat="1" applyFont="1" applyFill="1" applyBorder="1" applyAlignment="1">
      <alignment horizontal="center" vertical="center" shrinkToFit="1"/>
    </xf>
    <xf numFmtId="20" fontId="7" fillId="23" borderId="96" xfId="0" applyNumberFormat="1" applyFont="1" applyFill="1" applyBorder="1" applyAlignment="1">
      <alignment horizontal="center" vertical="center" shrinkToFit="1"/>
    </xf>
    <xf numFmtId="0" fontId="12" fillId="20" borderId="102" xfId="0" applyFont="1" applyFill="1" applyBorder="1" applyAlignment="1">
      <alignment horizontal="center" vertical="center" shrinkToFit="1"/>
    </xf>
    <xf numFmtId="0" fontId="7" fillId="15" borderId="105" xfId="0" applyFont="1" applyFill="1" applyBorder="1" applyAlignment="1">
      <alignment horizontal="center" vertical="center" shrinkToFit="1"/>
    </xf>
    <xf numFmtId="20" fontId="7" fillId="65" borderId="51" xfId="0" applyNumberFormat="1" applyFont="1" applyFill="1" applyBorder="1" applyAlignment="1">
      <alignment horizontal="center" vertical="center" shrinkToFit="1"/>
    </xf>
    <xf numFmtId="0" fontId="7" fillId="66" borderId="23" xfId="0" applyFont="1" applyFill="1" applyBorder="1" applyAlignment="1">
      <alignment horizontal="center" vertical="center" shrinkToFit="1"/>
    </xf>
    <xf numFmtId="0" fontId="7" fillId="66" borderId="21" xfId="0" applyFont="1" applyFill="1" applyBorder="1" applyAlignment="1">
      <alignment horizontal="center" vertical="center" shrinkToFit="1"/>
    </xf>
    <xf numFmtId="0" fontId="7" fillId="66" borderId="22" xfId="0" applyFont="1" applyFill="1" applyBorder="1" applyAlignment="1">
      <alignment horizontal="center" vertical="center" shrinkToFit="1"/>
    </xf>
    <xf numFmtId="0" fontId="7" fillId="65" borderId="51" xfId="0" applyNumberFormat="1" applyFont="1" applyFill="1" applyBorder="1" applyAlignment="1">
      <alignment horizontal="center" vertical="center" shrinkToFit="1"/>
    </xf>
    <xf numFmtId="0" fontId="7" fillId="67" borderId="42" xfId="0" applyFont="1" applyFill="1" applyBorder="1" applyAlignment="1">
      <alignment horizontal="center" vertical="center" shrinkToFit="1"/>
    </xf>
    <xf numFmtId="0" fontId="7" fillId="68" borderId="21" xfId="0" applyFont="1" applyFill="1" applyBorder="1" applyAlignment="1">
      <alignment horizontal="center" vertical="center" shrinkToFit="1"/>
    </xf>
    <xf numFmtId="0" fontId="7" fillId="68" borderId="22" xfId="0" applyFont="1" applyFill="1" applyBorder="1" applyAlignment="1">
      <alignment horizontal="center" vertical="center" shrinkToFit="1"/>
    </xf>
    <xf numFmtId="0" fontId="7" fillId="68" borderId="32" xfId="0" applyFont="1" applyFill="1" applyBorder="1" applyAlignment="1">
      <alignment horizontal="center" vertical="center" shrinkToFit="1"/>
    </xf>
    <xf numFmtId="0" fontId="7" fillId="68" borderId="96" xfId="0" applyFont="1" applyFill="1" applyBorder="1" applyAlignment="1">
      <alignment horizontal="center" vertical="center" shrinkToFit="1"/>
    </xf>
    <xf numFmtId="177" fontId="14" fillId="0" borderId="42" xfId="0" applyNumberFormat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20" fontId="14" fillId="11" borderId="23" xfId="0" applyNumberFormat="1" applyFont="1" applyFill="1" applyBorder="1" applyAlignment="1">
      <alignment horizontal="center" vertical="center" shrinkToFit="1"/>
    </xf>
    <xf numFmtId="20" fontId="14" fillId="11" borderId="103" xfId="0" applyNumberFormat="1" applyFont="1" applyFill="1" applyBorder="1" applyAlignment="1">
      <alignment horizontal="center" vertical="center" shrinkToFit="1"/>
    </xf>
    <xf numFmtId="20" fontId="14" fillId="11" borderId="40" xfId="0" applyNumberFormat="1" applyFont="1" applyFill="1" applyBorder="1" applyAlignment="1">
      <alignment horizontal="center" vertical="center" shrinkToFit="1"/>
    </xf>
    <xf numFmtId="0" fontId="12" fillId="41" borderId="102" xfId="0" applyFont="1" applyFill="1" applyBorder="1" applyAlignment="1">
      <alignment horizontal="center" vertical="center" shrinkToFit="1"/>
    </xf>
    <xf numFmtId="0" fontId="6" fillId="17" borderId="101" xfId="0" applyFont="1" applyFill="1" applyBorder="1" applyAlignment="1">
      <alignment horizontal="center" vertical="center" shrinkToFit="1"/>
    </xf>
    <xf numFmtId="0" fontId="6" fillId="45" borderId="101" xfId="0" applyFont="1" applyFill="1" applyBorder="1" applyAlignment="1">
      <alignment horizontal="center" vertical="center" shrinkToFit="1"/>
    </xf>
    <xf numFmtId="0" fontId="16" fillId="18" borderId="101" xfId="0" applyFont="1" applyFill="1" applyBorder="1" applyAlignment="1">
      <alignment horizontal="center" vertical="center" shrinkToFit="1"/>
    </xf>
    <xf numFmtId="0" fontId="6" fillId="23" borderId="101" xfId="0" applyFont="1" applyFill="1" applyBorder="1" applyAlignment="1">
      <alignment horizontal="center" vertical="center" shrinkToFit="1"/>
    </xf>
    <xf numFmtId="0" fontId="10" fillId="12" borderId="92" xfId="0" applyFont="1" applyFill="1" applyBorder="1" applyAlignment="1">
      <alignment horizontal="center" vertical="center" shrinkToFit="1"/>
    </xf>
    <xf numFmtId="0" fontId="7" fillId="13" borderId="40" xfId="0" applyFont="1" applyFill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12" fillId="41" borderId="101" xfId="0" applyFont="1" applyFill="1" applyBorder="1" applyAlignment="1">
      <alignment horizontal="center" vertical="center" shrinkToFit="1"/>
    </xf>
    <xf numFmtId="0" fontId="6" fillId="39" borderId="101" xfId="0" applyFont="1" applyFill="1" applyBorder="1" applyAlignment="1">
      <alignment horizontal="center" vertical="center" shrinkToFit="1"/>
    </xf>
    <xf numFmtId="0" fontId="11" fillId="39" borderId="101" xfId="0" applyFont="1" applyFill="1" applyBorder="1" applyAlignment="1">
      <alignment horizontal="center" vertical="center" shrinkToFit="1"/>
    </xf>
    <xf numFmtId="0" fontId="11" fillId="23" borderId="101" xfId="0" applyFont="1" applyFill="1" applyBorder="1" applyAlignment="1">
      <alignment horizontal="center" vertical="center" shrinkToFit="1"/>
    </xf>
    <xf numFmtId="0" fontId="7" fillId="68" borderId="40" xfId="0" applyFont="1" applyFill="1" applyBorder="1" applyAlignment="1">
      <alignment horizontal="center" vertical="center" shrinkToFit="1"/>
    </xf>
    <xf numFmtId="0" fontId="16" fillId="23" borderId="101" xfId="0" applyFont="1" applyFill="1" applyBorder="1" applyAlignment="1">
      <alignment horizontal="center" vertical="center" shrinkToFit="1"/>
    </xf>
    <xf numFmtId="0" fontId="6" fillId="40" borderId="83" xfId="0" applyFont="1" applyFill="1" applyBorder="1" applyAlignment="1">
      <alignment horizontal="center" vertical="center" shrinkToFit="1"/>
    </xf>
    <xf numFmtId="20" fontId="14" fillId="11" borderId="58" xfId="0" applyNumberFormat="1" applyFont="1" applyFill="1" applyBorder="1" applyAlignment="1">
      <alignment horizontal="center" vertical="center" shrinkToFit="1"/>
    </xf>
    <xf numFmtId="0" fontId="6" fillId="23" borderId="102" xfId="0" applyFont="1" applyFill="1" applyBorder="1" applyAlignment="1">
      <alignment horizontal="center" vertical="center" shrinkToFit="1"/>
    </xf>
    <xf numFmtId="20" fontId="7" fillId="11" borderId="103" xfId="0" applyNumberFormat="1" applyFont="1" applyFill="1" applyBorder="1" applyAlignment="1">
      <alignment horizontal="center" vertical="center" shrinkToFit="1"/>
    </xf>
    <xf numFmtId="0" fontId="6" fillId="40" borderId="37" xfId="0" applyFont="1" applyFill="1" applyBorder="1" applyAlignment="1">
      <alignment horizontal="center" vertical="center" shrinkToFit="1"/>
    </xf>
    <xf numFmtId="0" fontId="6" fillId="13" borderId="83" xfId="0" applyFont="1" applyFill="1" applyBorder="1" applyAlignment="1">
      <alignment horizontal="center" vertical="center" shrinkToFit="1"/>
    </xf>
    <xf numFmtId="0" fontId="7" fillId="13" borderId="58" xfId="0" applyFont="1" applyFill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13" borderId="37" xfId="0" applyFont="1" applyFill="1" applyBorder="1" applyAlignment="1">
      <alignment horizontal="center" vertical="center" shrinkToFit="1"/>
    </xf>
    <xf numFmtId="0" fontId="7" fillId="28" borderId="39" xfId="0" applyNumberFormat="1" applyFont="1" applyFill="1" applyBorder="1" applyAlignment="1">
      <alignment horizontal="center" vertical="center" shrinkToFit="1"/>
    </xf>
    <xf numFmtId="0" fontId="6" fillId="64" borderId="83" xfId="0" applyFont="1" applyFill="1" applyBorder="1" applyAlignment="1">
      <alignment horizontal="center" vertical="center" shrinkToFit="1"/>
    </xf>
    <xf numFmtId="0" fontId="7" fillId="68" borderId="58" xfId="0" applyFont="1" applyFill="1" applyBorder="1" applyAlignment="1">
      <alignment horizontal="center" vertical="center" shrinkToFit="1"/>
    </xf>
    <xf numFmtId="0" fontId="6" fillId="64" borderId="37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28" borderId="39" xfId="0" applyFont="1" applyFill="1" applyBorder="1" applyAlignment="1">
      <alignment horizontal="center" vertical="center" shrinkToFit="1"/>
    </xf>
    <xf numFmtId="0" fontId="7" fillId="28" borderId="42" xfId="0" applyFont="1" applyFill="1" applyBorder="1" applyAlignment="1">
      <alignment horizontal="center" vertical="center" shrinkToFit="1"/>
    </xf>
    <xf numFmtId="20" fontId="14" fillId="11" borderId="105" xfId="0" applyNumberFormat="1" applyFont="1" applyFill="1" applyBorder="1" applyAlignment="1">
      <alignment horizontal="center" vertical="center" shrinkToFit="1"/>
    </xf>
    <xf numFmtId="20" fontId="14" fillId="11" borderId="32" xfId="0" applyNumberFormat="1" applyFont="1" applyFill="1" applyBorder="1" applyAlignment="1">
      <alignment horizontal="center" vertical="center" shrinkToFit="1"/>
    </xf>
    <xf numFmtId="20" fontId="14" fillId="11" borderId="96" xfId="0" applyNumberFormat="1" applyFont="1" applyFill="1" applyBorder="1" applyAlignment="1">
      <alignment horizontal="center" vertical="center" shrinkToFit="1"/>
    </xf>
    <xf numFmtId="20" fontId="7" fillId="11" borderId="105" xfId="0" applyNumberFormat="1" applyFont="1" applyFill="1" applyBorder="1" applyAlignment="1">
      <alignment horizontal="center" vertical="center" shrinkToFit="1"/>
    </xf>
    <xf numFmtId="0" fontId="13" fillId="28" borderId="91" xfId="0" applyFont="1" applyFill="1" applyBorder="1" applyAlignment="1">
      <alignment horizontal="center" vertical="center" shrinkToFit="1"/>
    </xf>
    <xf numFmtId="0" fontId="13" fillId="28" borderId="92" xfId="0" applyFont="1" applyFill="1" applyBorder="1" applyAlignment="1">
      <alignment horizontal="center" vertical="center" shrinkToFit="1"/>
    </xf>
    <xf numFmtId="0" fontId="7" fillId="13" borderId="32" xfId="0" applyFont="1" applyFill="1" applyBorder="1" applyAlignment="1">
      <alignment horizontal="center" vertical="center" shrinkToFit="1"/>
    </xf>
    <xf numFmtId="0" fontId="7" fillId="13" borderId="96" xfId="0" applyFont="1" applyFill="1" applyBorder="1" applyAlignment="1">
      <alignment horizontal="center" vertical="center" shrinkToFit="1"/>
    </xf>
    <xf numFmtId="38" fontId="7" fillId="28" borderId="91" xfId="4" applyFont="1" applyFill="1" applyBorder="1" applyAlignment="1">
      <alignment horizontal="center" vertical="center" shrinkToFit="1"/>
    </xf>
    <xf numFmtId="0" fontId="7" fillId="28" borderId="101" xfId="0" applyFont="1" applyFill="1" applyBorder="1" applyAlignment="1">
      <alignment horizontal="center" vertical="center" shrinkToFit="1"/>
    </xf>
    <xf numFmtId="0" fontId="7" fillId="28" borderId="95" xfId="0" applyFont="1" applyFill="1" applyBorder="1" applyAlignment="1">
      <alignment horizontal="center" vertical="center" shrinkToFit="1"/>
    </xf>
    <xf numFmtId="0" fontId="7" fillId="28" borderId="91" xfId="0" applyFont="1" applyFill="1" applyBorder="1" applyAlignment="1">
      <alignment horizontal="center" vertical="center" shrinkToFit="1"/>
    </xf>
    <xf numFmtId="20" fontId="7" fillId="11" borderId="58" xfId="0" applyNumberFormat="1" applyFont="1" applyFill="1" applyBorder="1" applyAlignment="1">
      <alignment horizontal="center" vertical="center" shrinkToFit="1"/>
    </xf>
    <xf numFmtId="20" fontId="7" fillId="11" borderId="22" xfId="0" applyNumberFormat="1" applyFont="1" applyFill="1" applyBorder="1" applyAlignment="1">
      <alignment horizontal="center" vertical="center" shrinkToFit="1"/>
    </xf>
    <xf numFmtId="20" fontId="7" fillId="11" borderId="96" xfId="0" applyNumberFormat="1" applyFont="1" applyFill="1" applyBorder="1" applyAlignment="1">
      <alignment horizontal="center" vertical="center" shrinkToFit="1"/>
    </xf>
    <xf numFmtId="20" fontId="7" fillId="13" borderId="103" xfId="0" applyNumberFormat="1" applyFont="1" applyFill="1" applyBorder="1" applyAlignment="1">
      <alignment horizontal="center" vertical="center" shrinkToFit="1"/>
    </xf>
    <xf numFmtId="20" fontId="7" fillId="13" borderId="23" xfId="0" applyNumberFormat="1" applyFont="1" applyFill="1" applyBorder="1" applyAlignment="1">
      <alignment horizontal="center" vertical="center" shrinkToFit="1"/>
    </xf>
    <xf numFmtId="20" fontId="7" fillId="13" borderId="105" xfId="0" applyNumberFormat="1" applyFont="1" applyFill="1" applyBorder="1" applyAlignment="1">
      <alignment horizontal="center" vertical="center" shrinkToFit="1"/>
    </xf>
    <xf numFmtId="177" fontId="7" fillId="0" borderId="57" xfId="0" applyNumberFormat="1" applyFont="1" applyBorder="1" applyAlignment="1">
      <alignment horizontal="center" vertical="center" shrinkToFit="1"/>
    </xf>
    <xf numFmtId="0" fontId="7" fillId="68" borderId="103" xfId="0" applyFont="1" applyFill="1" applyBorder="1" applyAlignment="1">
      <alignment horizontal="center" vertical="center" shrinkToFit="1"/>
    </xf>
    <xf numFmtId="0" fontId="7" fillId="68" borderId="23" xfId="0" applyFont="1" applyFill="1" applyBorder="1" applyAlignment="1">
      <alignment horizontal="center" vertical="center" shrinkToFit="1"/>
    </xf>
    <xf numFmtId="0" fontId="7" fillId="68" borderId="105" xfId="0" applyFont="1" applyFill="1" applyBorder="1" applyAlignment="1">
      <alignment horizontal="center" vertical="center" shrinkToFit="1"/>
    </xf>
    <xf numFmtId="177" fontId="7" fillId="0" borderId="41" xfId="0" applyNumberFormat="1" applyFont="1" applyBorder="1" applyAlignment="1">
      <alignment horizontal="center" vertical="center" shrinkToFit="1"/>
    </xf>
    <xf numFmtId="177" fontId="27" fillId="0" borderId="41" xfId="0" applyNumberFormat="1" applyFont="1" applyBorder="1" applyAlignment="1">
      <alignment horizontal="center" vertical="center" shrinkToFit="1"/>
    </xf>
    <xf numFmtId="179" fontId="7" fillId="24" borderId="100" xfId="2" applyNumberFormat="1" applyFont="1" applyFill="1" applyBorder="1" applyAlignment="1">
      <alignment horizontal="center" vertical="center"/>
    </xf>
    <xf numFmtId="0" fontId="13" fillId="28" borderId="91" xfId="1" applyFont="1" applyFill="1" applyBorder="1" applyAlignment="1">
      <alignment horizontal="center" vertical="center" shrinkToFit="1"/>
    </xf>
    <xf numFmtId="0" fontId="13" fillId="28" borderId="101" xfId="1" applyFont="1" applyFill="1" applyBorder="1" applyAlignment="1">
      <alignment horizontal="center" vertical="center" shrinkToFit="1"/>
    </xf>
    <xf numFmtId="0" fontId="13" fillId="28" borderId="92" xfId="1" applyFont="1" applyFill="1" applyBorder="1" applyAlignment="1">
      <alignment horizontal="center" vertical="center" shrinkToFit="1"/>
    </xf>
    <xf numFmtId="0" fontId="6" fillId="7" borderId="101" xfId="1" applyFont="1" applyFill="1" applyBorder="1" applyAlignment="1">
      <alignment horizontal="center" vertical="center" shrinkToFit="1"/>
    </xf>
    <xf numFmtId="0" fontId="6" fillId="33" borderId="91" xfId="1" applyFont="1" applyFill="1" applyBorder="1" applyAlignment="1">
      <alignment horizontal="center" vertical="center" shrinkToFit="1"/>
    </xf>
    <xf numFmtId="0" fontId="16" fillId="34" borderId="101" xfId="1" applyFont="1" applyFill="1" applyBorder="1" applyAlignment="1">
      <alignment horizontal="center" vertical="center" shrinkToFit="1"/>
    </xf>
    <xf numFmtId="0" fontId="16" fillId="21" borderId="101" xfId="1" applyFont="1" applyFill="1" applyBorder="1" applyAlignment="1">
      <alignment horizontal="center" vertical="center" shrinkToFit="1"/>
    </xf>
    <xf numFmtId="0" fontId="16" fillId="21" borderId="92" xfId="1" applyFont="1" applyFill="1" applyBorder="1" applyAlignment="1">
      <alignment horizontal="center" vertical="center" shrinkToFit="1"/>
    </xf>
    <xf numFmtId="0" fontId="16" fillId="21" borderId="102" xfId="1" applyFont="1" applyFill="1" applyBorder="1" applyAlignment="1">
      <alignment horizontal="center" vertical="center" shrinkToFit="1"/>
    </xf>
    <xf numFmtId="20" fontId="7" fillId="61" borderId="107" xfId="1" applyNumberFormat="1" applyFont="1" applyFill="1" applyBorder="1" applyAlignment="1">
      <alignment horizontal="center" vertical="center" shrinkToFit="1"/>
    </xf>
    <xf numFmtId="20" fontId="7" fillId="62" borderId="108" xfId="1" applyNumberFormat="1" applyFont="1" applyFill="1" applyBorder="1" applyAlignment="1">
      <alignment horizontal="center" vertical="center" shrinkToFit="1"/>
    </xf>
    <xf numFmtId="20" fontId="7" fillId="61" borderId="108" xfId="1" applyNumberFormat="1" applyFont="1" applyFill="1" applyBorder="1" applyAlignment="1">
      <alignment horizontal="center" vertical="center" shrinkToFit="1"/>
    </xf>
    <xf numFmtId="0" fontId="7" fillId="61" borderId="108" xfId="1" applyFont="1" applyFill="1" applyBorder="1" applyAlignment="1">
      <alignment horizontal="center" vertical="center" shrinkToFit="1"/>
    </xf>
    <xf numFmtId="0" fontId="7" fillId="61" borderId="109" xfId="1" applyFont="1" applyFill="1" applyBorder="1" applyAlignment="1">
      <alignment horizontal="center" vertical="center" shrinkToFit="1"/>
    </xf>
    <xf numFmtId="20" fontId="7" fillId="61" borderId="34" xfId="1" applyNumberFormat="1" applyFont="1" applyFill="1" applyBorder="1" applyAlignment="1">
      <alignment horizontal="center" vertical="center" shrinkToFit="1"/>
    </xf>
    <xf numFmtId="20" fontId="7" fillId="62" borderId="35" xfId="1" applyNumberFormat="1" applyFont="1" applyFill="1" applyBorder="1" applyAlignment="1">
      <alignment horizontal="center" vertical="center" shrinkToFit="1"/>
    </xf>
    <xf numFmtId="20" fontId="7" fillId="61" borderId="35" xfId="1" applyNumberFormat="1" applyFont="1" applyFill="1" applyBorder="1" applyAlignment="1">
      <alignment horizontal="center" vertical="center" shrinkToFit="1"/>
    </xf>
    <xf numFmtId="0" fontId="7" fillId="61" borderId="35" xfId="1" applyFont="1" applyFill="1" applyBorder="1" applyAlignment="1">
      <alignment horizontal="center" vertical="center" shrinkToFit="1"/>
    </xf>
    <xf numFmtId="0" fontId="7" fillId="61" borderId="36" xfId="1" applyFont="1" applyFill="1" applyBorder="1" applyAlignment="1">
      <alignment horizontal="center" vertical="center" shrinkToFit="1"/>
    </xf>
    <xf numFmtId="177" fontId="19" fillId="0" borderId="41" xfId="0" applyNumberFormat="1" applyFont="1" applyBorder="1" applyAlignment="1">
      <alignment horizontal="center" vertical="center" shrinkToFit="1"/>
    </xf>
    <xf numFmtId="177" fontId="24" fillId="0" borderId="41" xfId="0" applyNumberFormat="1" applyFont="1" applyBorder="1" applyAlignment="1">
      <alignment horizontal="center" vertical="center" shrinkToFit="1"/>
    </xf>
    <xf numFmtId="0" fontId="24" fillId="36" borderId="21" xfId="0" applyFont="1" applyFill="1" applyBorder="1" applyAlignment="1">
      <alignment horizontal="center" vertical="center" shrinkToFit="1"/>
    </xf>
    <xf numFmtId="0" fontId="24" fillId="36" borderId="40" xfId="0" applyFont="1" applyFill="1" applyBorder="1" applyAlignment="1">
      <alignment horizontal="center" vertical="center" shrinkToFit="1"/>
    </xf>
    <xf numFmtId="0" fontId="22" fillId="36" borderId="83" xfId="0" applyFont="1" applyFill="1" applyBorder="1" applyAlignment="1">
      <alignment horizontal="center" vertical="center" shrinkToFit="1"/>
    </xf>
    <xf numFmtId="0" fontId="19" fillId="36" borderId="58" xfId="0" applyFont="1" applyFill="1" applyBorder="1" applyAlignment="1">
      <alignment horizontal="center" vertical="center" shrinkToFit="1"/>
    </xf>
    <xf numFmtId="0" fontId="19" fillId="36" borderId="22" xfId="0" applyFont="1" applyFill="1" applyBorder="1" applyAlignment="1">
      <alignment horizontal="center" vertical="center" shrinkToFit="1"/>
    </xf>
    <xf numFmtId="0" fontId="24" fillId="36" borderId="32" xfId="0" applyFont="1" applyFill="1" applyBorder="1" applyAlignment="1">
      <alignment horizontal="center" vertical="center" shrinkToFit="1"/>
    </xf>
    <xf numFmtId="0" fontId="19" fillId="36" borderId="96" xfId="0" applyFont="1" applyFill="1" applyBorder="1" applyAlignment="1">
      <alignment horizontal="center" vertical="center" shrinkToFit="1"/>
    </xf>
    <xf numFmtId="179" fontId="19" fillId="24" borderId="95" xfId="2" applyNumberFormat="1" applyFont="1" applyFill="1" applyBorder="1" applyAlignment="1">
      <alignment horizontal="center" vertical="center"/>
    </xf>
    <xf numFmtId="0" fontId="23" fillId="24" borderId="91" xfId="0" applyFont="1" applyFill="1" applyBorder="1" applyAlignment="1">
      <alignment horizontal="center" vertical="center" shrinkToFit="1"/>
    </xf>
    <xf numFmtId="20" fontId="7" fillId="28" borderId="23" xfId="0" applyNumberFormat="1" applyFont="1" applyFill="1" applyBorder="1" applyAlignment="1">
      <alignment horizontal="center" vertical="center" shrinkToFit="1"/>
    </xf>
    <xf numFmtId="20" fontId="7" fillId="22" borderId="21" xfId="0" applyNumberFormat="1" applyFont="1" applyFill="1" applyBorder="1" applyAlignment="1">
      <alignment horizontal="center" vertical="center" shrinkToFit="1"/>
    </xf>
    <xf numFmtId="20" fontId="14" fillId="22" borderId="21" xfId="0" applyNumberFormat="1" applyFont="1" applyFill="1" applyBorder="1" applyAlignment="1">
      <alignment horizontal="center" vertical="center" shrinkToFit="1"/>
    </xf>
    <xf numFmtId="20" fontId="7" fillId="22" borderId="22" xfId="0" applyNumberFormat="1" applyFont="1" applyFill="1" applyBorder="1" applyAlignment="1">
      <alignment horizontal="center" vertical="center" shrinkToFit="1"/>
    </xf>
    <xf numFmtId="20" fontId="7" fillId="69" borderId="23" xfId="0" applyNumberFormat="1" applyFont="1" applyFill="1" applyBorder="1" applyAlignment="1">
      <alignment horizontal="center" vertical="center" shrinkToFit="1"/>
    </xf>
    <xf numFmtId="20" fontId="7" fillId="69" borderId="22" xfId="0" applyNumberFormat="1" applyFont="1" applyFill="1" applyBorder="1" applyAlignment="1">
      <alignment horizontal="center" vertical="center" shrinkToFit="1"/>
    </xf>
    <xf numFmtId="0" fontId="7" fillId="24" borderId="23" xfId="0" applyFont="1" applyFill="1" applyBorder="1" applyAlignment="1">
      <alignment horizontal="center" vertical="center" shrinkToFit="1"/>
    </xf>
    <xf numFmtId="0" fontId="7" fillId="70" borderId="21" xfId="0" applyFont="1" applyFill="1" applyBorder="1" applyAlignment="1">
      <alignment horizontal="center" vertical="center" shrinkToFit="1"/>
    </xf>
    <xf numFmtId="20" fontId="7" fillId="70" borderId="21" xfId="0" applyNumberFormat="1" applyFont="1" applyFill="1" applyBorder="1" applyAlignment="1">
      <alignment horizontal="center" vertical="center" shrinkToFit="1"/>
    </xf>
    <xf numFmtId="0" fontId="7" fillId="70" borderId="22" xfId="0" applyFont="1" applyFill="1" applyBorder="1" applyAlignment="1">
      <alignment horizontal="center" vertical="center" shrinkToFit="1"/>
    </xf>
    <xf numFmtId="0" fontId="7" fillId="24" borderId="22" xfId="0" applyFont="1" applyFill="1" applyBorder="1" applyAlignment="1">
      <alignment horizontal="center" vertical="center" shrinkToFit="1"/>
    </xf>
    <xf numFmtId="0" fontId="7" fillId="70" borderId="23" xfId="0" applyFont="1" applyFill="1" applyBorder="1" applyAlignment="1">
      <alignment horizontal="center" vertical="center" shrinkToFit="1"/>
    </xf>
    <xf numFmtId="20" fontId="7" fillId="28" borderId="20" xfId="1" applyNumberFormat="1" applyFont="1" applyFill="1" applyBorder="1" applyAlignment="1">
      <alignment horizontal="center" vertical="center" shrinkToFit="1"/>
    </xf>
    <xf numFmtId="20" fontId="7" fillId="24" borderId="21" xfId="1" applyNumberFormat="1" applyFont="1" applyFill="1" applyBorder="1" applyAlignment="1">
      <alignment horizontal="center" vertical="center" shrinkToFit="1"/>
    </xf>
    <xf numFmtId="20" fontId="7" fillId="28" borderId="21" xfId="1" applyNumberFormat="1" applyFont="1" applyFill="1" applyBorder="1" applyAlignment="1">
      <alignment horizontal="center" vertical="center" shrinkToFit="1"/>
    </xf>
    <xf numFmtId="0" fontId="7" fillId="28" borderId="21" xfId="1" applyFont="1" applyFill="1" applyBorder="1" applyAlignment="1">
      <alignment horizontal="center" vertical="center" shrinkToFit="1"/>
    </xf>
    <xf numFmtId="0" fontId="7" fillId="28" borderId="24" xfId="1" applyFont="1" applyFill="1" applyBorder="1" applyAlignment="1">
      <alignment horizontal="center" vertical="center" shrinkToFit="1"/>
    </xf>
    <xf numFmtId="20" fontId="7" fillId="28" borderId="23" xfId="1" applyNumberFormat="1" applyFont="1" applyFill="1" applyBorder="1" applyAlignment="1">
      <alignment horizontal="center" vertical="center" shrinkToFit="1"/>
    </xf>
    <xf numFmtId="20" fontId="7" fillId="28" borderId="22" xfId="1" applyNumberFormat="1" applyFont="1" applyFill="1" applyBorder="1" applyAlignment="1">
      <alignment horizontal="center" vertical="center" shrinkToFit="1"/>
    </xf>
    <xf numFmtId="20" fontId="13" fillId="71" borderId="20" xfId="3" applyNumberFormat="1" applyFont="1" applyFill="1" applyBorder="1" applyAlignment="1">
      <alignment horizontal="center" vertical="center" shrinkToFit="1"/>
    </xf>
    <xf numFmtId="20" fontId="13" fillId="71" borderId="21" xfId="3" applyNumberFormat="1" applyFont="1" applyFill="1" applyBorder="1" applyAlignment="1">
      <alignment horizontal="center" vertical="center" shrinkToFit="1"/>
    </xf>
    <xf numFmtId="20" fontId="7" fillId="24" borderId="21" xfId="2" applyNumberFormat="1" applyFont="1" applyFill="1" applyBorder="1" applyAlignment="1">
      <alignment horizontal="center" vertical="center"/>
    </xf>
    <xf numFmtId="20" fontId="7" fillId="24" borderId="22" xfId="2" applyNumberFormat="1" applyFont="1" applyFill="1" applyBorder="1" applyAlignment="1">
      <alignment horizontal="center" vertical="center"/>
    </xf>
    <xf numFmtId="20" fontId="7" fillId="24" borderId="45" xfId="2" applyNumberFormat="1" applyFont="1" applyFill="1" applyBorder="1" applyAlignment="1">
      <alignment horizontal="center" vertical="center"/>
    </xf>
    <xf numFmtId="0" fontId="7" fillId="69" borderId="20" xfId="3" applyFont="1" applyFill="1" applyBorder="1" applyAlignment="1">
      <alignment horizontal="center" vertical="center" shrinkToFit="1"/>
    </xf>
    <xf numFmtId="0" fontId="7" fillId="69" borderId="22" xfId="3" applyFont="1" applyFill="1" applyBorder="1" applyAlignment="1">
      <alignment horizontal="center" vertical="center" shrinkToFit="1"/>
    </xf>
    <xf numFmtId="0" fontId="27" fillId="22" borderId="51" xfId="0" applyNumberFormat="1" applyFont="1" applyFill="1" applyBorder="1" applyAlignment="1">
      <alignment horizontal="center" vertical="center" shrinkToFit="1"/>
    </xf>
    <xf numFmtId="0" fontId="7" fillId="70" borderId="42" xfId="0" applyFont="1" applyFill="1" applyBorder="1" applyAlignment="1">
      <alignment horizontal="center" vertical="center" shrinkToFit="1"/>
    </xf>
    <xf numFmtId="0" fontId="7" fillId="22" borderId="51" xfId="0" applyNumberFormat="1" applyFont="1" applyFill="1" applyBorder="1" applyAlignment="1">
      <alignment horizontal="center" vertical="center" shrinkToFit="1"/>
    </xf>
    <xf numFmtId="20" fontId="7" fillId="22" borderId="51" xfId="0" applyNumberFormat="1" applyFont="1" applyFill="1" applyBorder="1" applyAlignment="1">
      <alignment horizontal="center" vertical="center" shrinkToFit="1"/>
    </xf>
    <xf numFmtId="20" fontId="14" fillId="22" borderId="23" xfId="0" applyNumberFormat="1" applyFont="1" applyFill="1" applyBorder="1" applyAlignment="1">
      <alignment horizontal="center" vertical="center" shrinkToFit="1"/>
    </xf>
    <xf numFmtId="20" fontId="14" fillId="22" borderId="22" xfId="0" applyNumberFormat="1" applyFont="1" applyFill="1" applyBorder="1" applyAlignment="1">
      <alignment horizontal="center" vertical="center" shrinkToFit="1"/>
    </xf>
    <xf numFmtId="20" fontId="7" fillId="22" borderId="23" xfId="0" applyNumberFormat="1" applyFont="1" applyFill="1" applyBorder="1" applyAlignment="1">
      <alignment horizontal="center" vertical="center" shrinkToFit="1"/>
    </xf>
    <xf numFmtId="0" fontId="7" fillId="28" borderId="21" xfId="0" applyFont="1" applyFill="1" applyBorder="1" applyAlignment="1">
      <alignment horizontal="center" vertical="center" shrinkToFit="1"/>
    </xf>
    <xf numFmtId="0" fontId="7" fillId="28" borderId="22" xfId="0" applyFont="1" applyFill="1" applyBorder="1" applyAlignment="1">
      <alignment horizontal="center" vertical="center" shrinkToFit="1"/>
    </xf>
    <xf numFmtId="0" fontId="7" fillId="28" borderId="23" xfId="0" applyFont="1" applyFill="1" applyBorder="1" applyAlignment="1">
      <alignment horizontal="center" vertical="center" shrinkToFit="1"/>
    </xf>
    <xf numFmtId="20" fontId="24" fillId="22" borderId="51" xfId="0" applyNumberFormat="1" applyFont="1" applyFill="1" applyBorder="1" applyAlignment="1">
      <alignment horizontal="center" vertical="center" shrinkToFit="1"/>
    </xf>
    <xf numFmtId="20" fontId="19" fillId="22" borderId="40" xfId="0" applyNumberFormat="1" applyFont="1" applyFill="1" applyBorder="1" applyAlignment="1">
      <alignment horizontal="center" vertical="center" shrinkToFit="1"/>
    </xf>
    <xf numFmtId="20" fontId="24" fillId="22" borderId="40" xfId="0" applyNumberFormat="1" applyFont="1" applyFill="1" applyBorder="1" applyAlignment="1">
      <alignment horizontal="center" vertical="center" shrinkToFit="1"/>
    </xf>
    <xf numFmtId="20" fontId="24" fillId="22" borderId="72" xfId="0" applyNumberFormat="1" applyFont="1" applyFill="1" applyBorder="1" applyAlignment="1">
      <alignment horizontal="center" vertical="center" shrinkToFit="1"/>
    </xf>
    <xf numFmtId="20" fontId="24" fillId="22" borderId="71" xfId="0" applyNumberFormat="1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19" fillId="24" borderId="22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0" fontId="19" fillId="70" borderId="21" xfId="0" applyFont="1" applyFill="1" applyBorder="1" applyAlignment="1">
      <alignment horizontal="center" vertical="center" shrinkToFit="1"/>
    </xf>
    <xf numFmtId="0" fontId="19" fillId="70" borderId="56" xfId="0" applyFont="1" applyFill="1" applyBorder="1" applyAlignment="1">
      <alignment horizontal="center" vertical="center" shrinkToFit="1"/>
    </xf>
    <xf numFmtId="0" fontId="28" fillId="70" borderId="21" xfId="0" applyFont="1" applyFill="1" applyBorder="1" applyAlignment="1">
      <alignment horizontal="center" vertical="center" shrinkToFit="1"/>
    </xf>
    <xf numFmtId="20" fontId="19" fillId="22" borderId="51" xfId="0" applyNumberFormat="1" applyFont="1" applyFill="1" applyBorder="1" applyAlignment="1">
      <alignment horizontal="center" vertical="center" shrinkToFit="1"/>
    </xf>
    <xf numFmtId="0" fontId="26" fillId="24" borderId="21" xfId="0" applyFont="1" applyFill="1" applyBorder="1" applyAlignment="1">
      <alignment horizontal="center" vertical="center" shrinkToFit="1"/>
    </xf>
    <xf numFmtId="0" fontId="6" fillId="40" borderId="101" xfId="0" applyFont="1" applyFill="1" applyBorder="1" applyAlignment="1">
      <alignment horizontal="center" vertical="center" shrinkToFit="1"/>
    </xf>
    <xf numFmtId="0" fontId="6" fillId="31" borderId="110" xfId="1" applyFont="1" applyFill="1" applyBorder="1" applyAlignment="1">
      <alignment horizontal="center" vertical="center" shrinkToFit="1"/>
    </xf>
    <xf numFmtId="20" fontId="7" fillId="38" borderId="108" xfId="2" applyNumberFormat="1" applyFont="1" applyFill="1" applyBorder="1" applyAlignment="1">
      <alignment horizontal="center" vertical="center"/>
    </xf>
    <xf numFmtId="20" fontId="7" fillId="38" borderId="35" xfId="2" applyNumberFormat="1" applyFont="1" applyFill="1" applyBorder="1" applyAlignment="1">
      <alignment horizontal="center" vertical="center"/>
    </xf>
    <xf numFmtId="0" fontId="6" fillId="18" borderId="101" xfId="1" applyFont="1" applyFill="1" applyBorder="1" applyAlignment="1">
      <alignment horizontal="center" vertical="center" shrinkToFit="1"/>
    </xf>
    <xf numFmtId="180" fontId="18" fillId="59" borderId="48" xfId="1" applyNumberFormat="1" applyFont="1" applyFill="1" applyBorder="1" applyAlignment="1">
      <alignment horizontal="center" vertical="center" shrinkToFit="1"/>
    </xf>
    <xf numFmtId="180" fontId="18" fillId="46" borderId="99" xfId="0" applyNumberFormat="1" applyFont="1" applyFill="1" applyBorder="1" applyAlignment="1">
      <alignment horizontal="center" vertical="center" shrinkToFit="1"/>
    </xf>
    <xf numFmtId="180" fontId="18" fillId="0" borderId="48" xfId="1" applyNumberFormat="1" applyFont="1" applyBorder="1" applyAlignment="1">
      <alignment horizontal="center" vertical="center" shrinkToFit="1"/>
    </xf>
    <xf numFmtId="180" fontId="18" fillId="46" borderId="48" xfId="0" applyNumberFormat="1" applyFont="1" applyFill="1" applyBorder="1" applyAlignment="1">
      <alignment horizontal="center" vertical="center" shrinkToFit="1"/>
    </xf>
    <xf numFmtId="0" fontId="18" fillId="18" borderId="75" xfId="1" applyFont="1" applyFill="1" applyBorder="1" applyAlignment="1">
      <alignment horizontal="center" vertical="center" shrinkToFit="1"/>
    </xf>
    <xf numFmtId="0" fontId="18" fillId="36" borderId="74" xfId="0" applyFont="1" applyFill="1" applyBorder="1" applyAlignment="1">
      <alignment horizontal="center" vertical="center" shrinkToFit="1"/>
    </xf>
    <xf numFmtId="0" fontId="21" fillId="49" borderId="74" xfId="0" applyFont="1" applyFill="1" applyBorder="1" applyAlignment="1">
      <alignment horizontal="center" vertical="center" shrinkToFit="1"/>
    </xf>
    <xf numFmtId="0" fontId="18" fillId="0" borderId="98" xfId="0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 shrinkToFit="1"/>
    </xf>
    <xf numFmtId="0" fontId="18" fillId="0" borderId="110" xfId="1" applyFont="1" applyBorder="1" applyAlignment="1">
      <alignment horizontal="center" vertical="center" shrinkToFit="1"/>
    </xf>
    <xf numFmtId="179" fontId="19" fillId="24" borderId="111" xfId="2" applyNumberFormat="1" applyFont="1" applyFill="1" applyBorder="1" applyAlignment="1">
      <alignment horizontal="center" vertical="center"/>
    </xf>
    <xf numFmtId="179" fontId="19" fillId="24" borderId="112" xfId="2" applyNumberFormat="1" applyFont="1" applyFill="1" applyBorder="1" applyAlignment="1">
      <alignment horizontal="center" vertical="center"/>
    </xf>
    <xf numFmtId="179" fontId="19" fillId="24" borderId="31" xfId="2" applyNumberFormat="1" applyFont="1" applyFill="1" applyBorder="1" applyAlignment="1">
      <alignment horizontal="center" vertical="center"/>
    </xf>
    <xf numFmtId="177" fontId="23" fillId="0" borderId="56" xfId="0" applyNumberFormat="1" applyFont="1" applyBorder="1" applyAlignment="1">
      <alignment horizontal="center" vertical="center" shrinkToFit="1"/>
    </xf>
    <xf numFmtId="179" fontId="19" fillId="24" borderId="104" xfId="2" applyNumberFormat="1" applyFont="1" applyFill="1" applyBorder="1" applyAlignment="1">
      <alignment horizontal="center" vertical="center"/>
    </xf>
    <xf numFmtId="20" fontId="25" fillId="28" borderId="23" xfId="0" applyNumberFormat="1" applyFont="1" applyFill="1" applyBorder="1" applyAlignment="1">
      <alignment horizontal="center" vertical="center" shrinkToFit="1"/>
    </xf>
    <xf numFmtId="20" fontId="7" fillId="72" borderId="45" xfId="2" applyNumberFormat="1" applyFont="1" applyFill="1" applyBorder="1" applyAlignment="1">
      <alignment horizontal="center" vertical="center"/>
    </xf>
    <xf numFmtId="20" fontId="7" fillId="73" borderId="21" xfId="0" applyNumberFormat="1" applyFont="1" applyFill="1" applyBorder="1" applyAlignment="1">
      <alignment horizontal="center" vertical="center" shrinkToFit="1"/>
    </xf>
    <xf numFmtId="0" fontId="7" fillId="69" borderId="23" xfId="0" applyFont="1" applyFill="1" applyBorder="1" applyAlignment="1">
      <alignment horizontal="center" vertical="center" shrinkToFit="1"/>
    </xf>
    <xf numFmtId="0" fontId="7" fillId="69" borderId="21" xfId="0" applyFont="1" applyFill="1" applyBorder="1" applyAlignment="1">
      <alignment horizontal="center" vertical="center" shrinkToFit="1"/>
    </xf>
    <xf numFmtId="0" fontId="7" fillId="69" borderId="22" xfId="0" applyFont="1" applyFill="1" applyBorder="1" applyAlignment="1">
      <alignment horizontal="center" vertical="center" shrinkToFit="1"/>
    </xf>
    <xf numFmtId="20" fontId="7" fillId="69" borderId="21" xfId="0" applyNumberFormat="1" applyFont="1" applyFill="1" applyBorder="1" applyAlignment="1">
      <alignment horizontal="center" vertical="center" shrinkToFit="1"/>
    </xf>
    <xf numFmtId="20" fontId="19" fillId="26" borderId="72" xfId="0" applyNumberFormat="1" applyFont="1" applyFill="1" applyBorder="1" applyAlignment="1">
      <alignment horizontal="center" vertical="center" shrinkToFit="1"/>
    </xf>
    <xf numFmtId="0" fontId="19" fillId="0" borderId="109" xfId="0" applyFont="1" applyBorder="1" applyAlignment="1">
      <alignment horizontal="center" vertical="center" shrinkToFit="1"/>
    </xf>
    <xf numFmtId="0" fontId="19" fillId="0" borderId="113" xfId="0" applyFont="1" applyBorder="1" applyAlignment="1">
      <alignment horizontal="center" vertical="center" shrinkToFit="1"/>
    </xf>
    <xf numFmtId="0" fontId="15" fillId="76" borderId="48" xfId="0" applyFont="1" applyFill="1" applyBorder="1" applyAlignment="1">
      <alignment horizontal="center" vertical="center" shrinkToFit="1"/>
    </xf>
    <xf numFmtId="0" fontId="12" fillId="36" borderId="48" xfId="0" applyFont="1" applyFill="1" applyBorder="1" applyAlignment="1">
      <alignment horizontal="center" vertical="center" shrinkToFit="1"/>
    </xf>
    <xf numFmtId="0" fontId="7" fillId="77" borderId="41" xfId="0" applyFont="1" applyFill="1" applyBorder="1" applyAlignment="1">
      <alignment horizontal="center" vertical="center" shrinkToFit="1"/>
    </xf>
    <xf numFmtId="0" fontId="7" fillId="70" borderId="41" xfId="0" applyFont="1" applyFill="1" applyBorder="1" applyAlignment="1">
      <alignment horizontal="center" vertical="center" shrinkToFit="1"/>
    </xf>
    <xf numFmtId="0" fontId="13" fillId="24" borderId="48" xfId="0" applyFont="1" applyFill="1" applyBorder="1" applyAlignment="1">
      <alignment horizontal="center" vertical="center" shrinkToFit="1"/>
    </xf>
    <xf numFmtId="0" fontId="15" fillId="76" borderId="101" xfId="0" applyFont="1" applyFill="1" applyBorder="1" applyAlignment="1">
      <alignment horizontal="center" vertical="center" shrinkToFit="1"/>
    </xf>
    <xf numFmtId="0" fontId="7" fillId="77" borderId="21" xfId="0" applyFont="1" applyFill="1" applyBorder="1" applyAlignment="1">
      <alignment horizontal="center" vertical="center" shrinkToFit="1"/>
    </xf>
    <xf numFmtId="0" fontId="12" fillId="49" borderId="101" xfId="0" applyFont="1" applyFill="1" applyBorder="1" applyAlignment="1">
      <alignment horizontal="center" vertical="center" shrinkToFit="1"/>
    </xf>
    <xf numFmtId="180" fontId="18" fillId="0" borderId="99" xfId="1" applyNumberFormat="1" applyFont="1" applyBorder="1" applyAlignment="1">
      <alignment horizontal="center" vertical="center" shrinkToFit="1"/>
    </xf>
    <xf numFmtId="0" fontId="15" fillId="76" borderId="92" xfId="0" applyFont="1" applyFill="1" applyBorder="1" applyAlignment="1">
      <alignment horizontal="center" vertical="center" shrinkToFit="1"/>
    </xf>
    <xf numFmtId="0" fontId="7" fillId="77" borderId="24" xfId="0" applyFont="1" applyFill="1" applyBorder="1" applyAlignment="1">
      <alignment horizontal="center" vertical="center" shrinkToFit="1"/>
    </xf>
    <xf numFmtId="0" fontId="7" fillId="70" borderId="24" xfId="0" applyFont="1" applyFill="1" applyBorder="1" applyAlignment="1">
      <alignment horizontal="center" vertical="center" shrinkToFit="1"/>
    </xf>
    <xf numFmtId="0" fontId="15" fillId="76" borderId="110" xfId="0" applyFont="1" applyFill="1" applyBorder="1" applyAlignment="1">
      <alignment horizontal="center" vertical="center" shrinkToFit="1"/>
    </xf>
    <xf numFmtId="0" fontId="7" fillId="77" borderId="22" xfId="0" applyFont="1" applyFill="1" applyBorder="1" applyAlignment="1">
      <alignment horizontal="center" vertical="center" shrinkToFit="1"/>
    </xf>
    <xf numFmtId="0" fontId="13" fillId="24" borderId="110" xfId="0" applyFont="1" applyFill="1" applyBorder="1" applyAlignment="1">
      <alignment horizontal="center" vertical="center" shrinkToFit="1"/>
    </xf>
    <xf numFmtId="0" fontId="11" fillId="49" borderId="101" xfId="0" applyFont="1" applyFill="1" applyBorder="1" applyAlignment="1">
      <alignment horizontal="center" vertical="center" shrinkToFit="1"/>
    </xf>
    <xf numFmtId="0" fontId="11" fillId="49" borderId="110" xfId="0" applyFont="1" applyFill="1" applyBorder="1" applyAlignment="1">
      <alignment horizontal="center" vertical="center" shrinkToFit="1"/>
    </xf>
    <xf numFmtId="0" fontId="11" fillId="49" borderId="92" xfId="0" applyFont="1" applyFill="1" applyBorder="1" applyAlignment="1">
      <alignment horizontal="center" vertical="center" shrinkToFit="1"/>
    </xf>
    <xf numFmtId="0" fontId="19" fillId="63" borderId="71" xfId="0" applyFont="1" applyFill="1" applyBorder="1" applyAlignment="1">
      <alignment horizontal="center" vertical="center" shrinkToFit="1"/>
    </xf>
    <xf numFmtId="0" fontId="19" fillId="63" borderId="45" xfId="0" applyFont="1" applyFill="1" applyBorder="1" applyAlignment="1">
      <alignment horizontal="center" vertical="center" shrinkToFit="1"/>
    </xf>
    <xf numFmtId="0" fontId="19" fillId="63" borderId="24" xfId="0" applyFont="1" applyFill="1" applyBorder="1" applyAlignment="1">
      <alignment horizontal="center" vertical="center" shrinkToFit="1"/>
    </xf>
    <xf numFmtId="0" fontId="28" fillId="63" borderId="45" xfId="0" applyFont="1" applyFill="1" applyBorder="1" applyAlignment="1">
      <alignment horizontal="center" vertical="center" shrinkToFit="1"/>
    </xf>
    <xf numFmtId="0" fontId="28" fillId="70" borderId="45" xfId="0" applyFont="1" applyFill="1" applyBorder="1" applyAlignment="1">
      <alignment horizontal="center" vertical="center" shrinkToFit="1"/>
    </xf>
    <xf numFmtId="0" fontId="19" fillId="70" borderId="45" xfId="0" applyFont="1" applyFill="1" applyBorder="1" applyAlignment="1">
      <alignment horizontal="center" vertical="center" shrinkToFit="1"/>
    </xf>
    <xf numFmtId="0" fontId="19" fillId="70" borderId="24" xfId="0" applyFont="1" applyFill="1" applyBorder="1" applyAlignment="1">
      <alignment horizontal="center" vertical="center" shrinkToFit="1"/>
    </xf>
    <xf numFmtId="0" fontId="23" fillId="24" borderId="92" xfId="0" applyFont="1" applyFill="1" applyBorder="1" applyAlignment="1">
      <alignment horizontal="center" vertical="center" shrinkToFit="1"/>
    </xf>
    <xf numFmtId="0" fontId="18" fillId="60" borderId="73" xfId="1" applyFont="1" applyFill="1" applyBorder="1" applyAlignment="1">
      <alignment horizontal="center" vertical="center" shrinkToFit="1"/>
    </xf>
    <xf numFmtId="0" fontId="18" fillId="18" borderId="74" xfId="1" applyFont="1" applyFill="1" applyBorder="1" applyAlignment="1">
      <alignment horizontal="center" vertical="center" shrinkToFit="1"/>
    </xf>
    <xf numFmtId="0" fontId="18" fillId="49" borderId="113" xfId="0" applyFont="1" applyFill="1" applyBorder="1" applyAlignment="1">
      <alignment horizontal="center" vertical="center" shrinkToFit="1"/>
    </xf>
    <xf numFmtId="0" fontId="19" fillId="78" borderId="21" xfId="0" applyFont="1" applyFill="1" applyBorder="1" applyAlignment="1">
      <alignment horizontal="center" vertical="center" shrinkToFit="1"/>
    </xf>
    <xf numFmtId="0" fontId="19" fillId="78" borderId="24" xfId="0" applyFont="1" applyFill="1" applyBorder="1" applyAlignment="1">
      <alignment horizontal="center" vertical="center" shrinkToFit="1"/>
    </xf>
    <xf numFmtId="0" fontId="31" fillId="70" borderId="21" xfId="0" applyFont="1" applyFill="1" applyBorder="1" applyAlignment="1">
      <alignment horizontal="center" vertical="center" shrinkToFit="1"/>
    </xf>
    <xf numFmtId="0" fontId="7" fillId="79" borderId="2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176" fontId="7" fillId="55" borderId="21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54" borderId="43" xfId="0" applyFont="1" applyFill="1" applyBorder="1" applyAlignment="1">
      <alignment horizontal="center" vertical="center" shrinkToFit="1"/>
    </xf>
    <xf numFmtId="0" fontId="6" fillId="54" borderId="52" xfId="0" applyFont="1" applyFill="1" applyBorder="1" applyAlignment="1">
      <alignment horizontal="center" vertical="center" shrinkToFit="1"/>
    </xf>
    <xf numFmtId="0" fontId="6" fillId="54" borderId="53" xfId="0" applyFont="1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176" fontId="7" fillId="7" borderId="32" xfId="0" applyNumberFormat="1" applyFont="1" applyFill="1" applyBorder="1" applyAlignment="1">
      <alignment horizontal="center" vertical="center" shrinkToFit="1"/>
    </xf>
    <xf numFmtId="176" fontId="7" fillId="7" borderId="33" xfId="0" applyNumberFormat="1" applyFont="1" applyFill="1" applyBorder="1" applyAlignment="1">
      <alignment horizontal="center" vertical="center" shrinkToFit="1"/>
    </xf>
    <xf numFmtId="176" fontId="7" fillId="6" borderId="21" xfId="0" applyNumberFormat="1" applyFont="1" applyFill="1" applyBorder="1" applyAlignment="1">
      <alignment horizontal="center" vertical="center" shrinkToFit="1"/>
    </xf>
    <xf numFmtId="176" fontId="7" fillId="9" borderId="21" xfId="0" applyNumberFormat="1" applyFont="1" applyFill="1" applyBorder="1" applyAlignment="1">
      <alignment horizontal="center" vertical="center" shrinkToFit="1"/>
    </xf>
    <xf numFmtId="176" fontId="7" fillId="6" borderId="24" xfId="0" applyNumberFormat="1" applyFont="1" applyFill="1" applyBorder="1" applyAlignment="1">
      <alignment horizontal="center" vertical="center" shrinkToFit="1"/>
    </xf>
    <xf numFmtId="0" fontId="9" fillId="47" borderId="91" xfId="0" applyFont="1" applyFill="1" applyBorder="1" applyAlignment="1">
      <alignment horizontal="center" vertical="center" shrinkToFit="1"/>
    </xf>
    <xf numFmtId="0" fontId="9" fillId="47" borderId="101" xfId="0" applyFont="1" applyFill="1" applyBorder="1" applyAlignment="1">
      <alignment horizontal="center" vertical="center" shrinkToFit="1"/>
    </xf>
    <xf numFmtId="0" fontId="9" fillId="47" borderId="92" xfId="0" applyFont="1" applyFill="1" applyBorder="1" applyAlignment="1">
      <alignment horizontal="center" vertical="center" shrinkToFit="1"/>
    </xf>
    <xf numFmtId="176" fontId="7" fillId="4" borderId="21" xfId="0" applyNumberFormat="1" applyFont="1" applyFill="1" applyBorder="1" applyAlignment="1">
      <alignment horizontal="center" vertical="center" shrinkToFit="1"/>
    </xf>
    <xf numFmtId="176" fontId="7" fillId="9" borderId="24" xfId="0" applyNumberFormat="1" applyFont="1" applyFill="1" applyBorder="1" applyAlignment="1">
      <alignment horizontal="center" vertical="center" shrinkToFit="1"/>
    </xf>
    <xf numFmtId="0" fontId="7" fillId="30" borderId="91" xfId="0" applyFont="1" applyFill="1" applyBorder="1" applyAlignment="1">
      <alignment horizontal="center" vertical="center" shrinkToFit="1"/>
    </xf>
    <xf numFmtId="0" fontId="7" fillId="30" borderId="92" xfId="0" applyFont="1" applyFill="1" applyBorder="1" applyAlignment="1">
      <alignment horizontal="center" vertical="center" shrinkToFit="1"/>
    </xf>
    <xf numFmtId="0" fontId="7" fillId="30" borderId="48" xfId="1" applyFont="1" applyFill="1" applyBorder="1" applyAlignment="1">
      <alignment horizontal="center" vertical="center" shrinkToFit="1"/>
    </xf>
    <xf numFmtId="0" fontId="7" fillId="30" borderId="49" xfId="1" applyFont="1" applyFill="1" applyBorder="1" applyAlignment="1">
      <alignment horizontal="center" vertical="center" shrinkToFit="1"/>
    </xf>
    <xf numFmtId="0" fontId="7" fillId="30" borderId="70" xfId="1" applyFont="1" applyFill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30" borderId="91" xfId="1" applyFont="1" applyFill="1" applyBorder="1" applyAlignment="1">
      <alignment horizontal="center" vertical="center" shrinkToFit="1"/>
    </xf>
    <xf numFmtId="0" fontId="7" fillId="30" borderId="92" xfId="1" applyFont="1" applyFill="1" applyBorder="1" applyAlignment="1">
      <alignment horizontal="center" vertical="center" shrinkToFit="1"/>
    </xf>
    <xf numFmtId="0" fontId="29" fillId="44" borderId="27" xfId="0" applyFont="1" applyFill="1" applyBorder="1" applyAlignment="1">
      <alignment horizontal="center" vertical="center" shrinkToFit="1"/>
    </xf>
    <xf numFmtId="0" fontId="29" fillId="44" borderId="99" xfId="0" applyFont="1" applyFill="1" applyBorder="1" applyAlignment="1">
      <alignment horizontal="center" vertical="center" shrinkToFit="1"/>
    </xf>
    <xf numFmtId="0" fontId="29" fillId="44" borderId="100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6" fillId="13" borderId="91" xfId="0" applyFont="1" applyFill="1" applyBorder="1" applyAlignment="1">
      <alignment horizontal="center" vertical="center" shrinkToFit="1"/>
    </xf>
    <xf numFmtId="0" fontId="6" fillId="13" borderId="101" xfId="0" applyFont="1" applyFill="1" applyBorder="1" applyAlignment="1">
      <alignment horizontal="center" vertical="center" shrinkToFit="1"/>
    </xf>
    <xf numFmtId="0" fontId="6" fillId="13" borderId="92" xfId="0" applyFont="1" applyFill="1" applyBorder="1" applyAlignment="1">
      <alignment horizontal="center" vertical="center" shrinkToFit="1"/>
    </xf>
    <xf numFmtId="0" fontId="6" fillId="64" borderId="91" xfId="0" applyFont="1" applyFill="1" applyBorder="1" applyAlignment="1">
      <alignment horizontal="center" vertical="center" shrinkToFit="1"/>
    </xf>
    <xf numFmtId="0" fontId="6" fillId="64" borderId="101" xfId="0" applyFont="1" applyFill="1" applyBorder="1" applyAlignment="1">
      <alignment horizontal="center" vertical="center" shrinkToFit="1"/>
    </xf>
    <xf numFmtId="0" fontId="6" fillId="64" borderId="92" xfId="0" applyFont="1" applyFill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6" fillId="7" borderId="27" xfId="1" applyFont="1" applyFill="1" applyBorder="1" applyAlignment="1">
      <alignment horizontal="center" vertical="center" shrinkToFit="1"/>
    </xf>
    <xf numFmtId="0" fontId="6" fillId="7" borderId="99" xfId="1" applyFont="1" applyFill="1" applyBorder="1" applyAlignment="1">
      <alignment horizontal="center" vertical="center" shrinkToFit="1"/>
    </xf>
    <xf numFmtId="0" fontId="6" fillId="7" borderId="100" xfId="1" applyFont="1" applyFill="1" applyBorder="1" applyAlignment="1">
      <alignment horizontal="center" vertical="center" shrinkToFit="1"/>
    </xf>
    <xf numFmtId="0" fontId="6" fillId="31" borderId="48" xfId="1" applyFont="1" applyFill="1" applyBorder="1" applyAlignment="1">
      <alignment horizontal="center" vertical="center" shrinkToFit="1"/>
    </xf>
    <xf numFmtId="0" fontId="6" fillId="31" borderId="99" xfId="1" applyFont="1" applyFill="1" applyBorder="1" applyAlignment="1">
      <alignment horizontal="center" vertical="center" shrinkToFit="1"/>
    </xf>
    <xf numFmtId="0" fontId="6" fillId="31" borderId="100" xfId="1" applyFont="1" applyFill="1" applyBorder="1" applyAlignment="1">
      <alignment horizontal="center" vertical="center" shrinkToFit="1"/>
    </xf>
    <xf numFmtId="0" fontId="6" fillId="40" borderId="48" xfId="0" applyFont="1" applyFill="1" applyBorder="1" applyAlignment="1">
      <alignment horizontal="center" vertical="center" shrinkToFit="1"/>
    </xf>
    <xf numFmtId="0" fontId="6" fillId="40" borderId="99" xfId="0" applyFont="1" applyFill="1" applyBorder="1" applyAlignment="1">
      <alignment horizontal="center" vertical="center" shrinkToFit="1"/>
    </xf>
    <xf numFmtId="0" fontId="6" fillId="40" borderId="10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6" fillId="7" borderId="31" xfId="0" applyFont="1" applyFill="1" applyBorder="1" applyAlignment="1">
      <alignment horizontal="center" vertical="center" shrinkToFit="1"/>
    </xf>
    <xf numFmtId="0" fontId="6" fillId="7" borderId="32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4" fontId="7" fillId="0" borderId="27" xfId="0" applyNumberFormat="1" applyFont="1" applyBorder="1" applyAlignment="1">
      <alignment horizontal="center" vertical="center" shrinkToFit="1"/>
    </xf>
    <xf numFmtId="14" fontId="7" fillId="0" borderId="28" xfId="0" applyNumberFormat="1" applyFont="1" applyBorder="1" applyAlignment="1">
      <alignment horizontal="center" vertical="center" shrinkToFit="1"/>
    </xf>
    <xf numFmtId="176" fontId="7" fillId="4" borderId="22" xfId="0" applyNumberFormat="1" applyFont="1" applyFill="1" applyBorder="1" applyAlignment="1">
      <alignment horizontal="center" vertical="center" shrinkToFit="1"/>
    </xf>
    <xf numFmtId="176" fontId="7" fillId="4" borderId="23" xfId="0" applyNumberFormat="1" applyFont="1" applyFill="1" applyBorder="1" applyAlignment="1">
      <alignment horizontal="center" vertical="center" shrinkToFit="1"/>
    </xf>
    <xf numFmtId="0" fontId="6" fillId="11" borderId="20" xfId="0" applyFont="1" applyFill="1" applyBorder="1" applyAlignment="1">
      <alignment horizontal="center" vertical="center" shrinkToFit="1"/>
    </xf>
    <xf numFmtId="0" fontId="6" fillId="11" borderId="21" xfId="0" applyFont="1" applyFill="1" applyBorder="1" applyAlignment="1">
      <alignment horizontal="center" vertical="center" shrinkToFit="1"/>
    </xf>
    <xf numFmtId="176" fontId="7" fillId="13" borderId="21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6" fillId="13" borderId="20" xfId="0" applyFont="1" applyFill="1" applyBorder="1" applyAlignment="1">
      <alignment horizontal="center" vertical="center" shrinkToFit="1"/>
    </xf>
    <xf numFmtId="0" fontId="6" fillId="13" borderId="21" xfId="0" applyFont="1" applyFill="1" applyBorder="1" applyAlignment="1">
      <alignment horizontal="center" vertical="center" shrinkToFit="1"/>
    </xf>
    <xf numFmtId="176" fontId="7" fillId="6" borderId="22" xfId="0" applyNumberFormat="1" applyFont="1" applyFill="1" applyBorder="1" applyAlignment="1">
      <alignment horizontal="center" vertical="center" shrinkToFit="1"/>
    </xf>
    <xf numFmtId="176" fontId="7" fillId="6" borderId="23" xfId="0" applyNumberFormat="1" applyFont="1" applyFill="1" applyBorder="1" applyAlignment="1">
      <alignment horizontal="center" vertical="center" shrinkToFit="1"/>
    </xf>
    <xf numFmtId="176" fontId="7" fillId="7" borderId="22" xfId="0" applyNumberFormat="1" applyFont="1" applyFill="1" applyBorder="1" applyAlignment="1">
      <alignment horizontal="center" vertical="center" shrinkToFit="1"/>
    </xf>
    <xf numFmtId="176" fontId="7" fillId="7" borderId="23" xfId="0" applyNumberFormat="1" applyFont="1" applyFill="1" applyBorder="1" applyAlignment="1">
      <alignment horizontal="center" vertical="center" shrinkToFit="1"/>
    </xf>
    <xf numFmtId="176" fontId="7" fillId="11" borderId="21" xfId="0" applyNumberFormat="1" applyFont="1" applyFill="1" applyBorder="1" applyAlignment="1">
      <alignment horizontal="center" vertical="center" shrinkToFit="1"/>
    </xf>
    <xf numFmtId="176" fontId="7" fillId="11" borderId="24" xfId="0" applyNumberFormat="1" applyFont="1" applyFill="1" applyBorder="1" applyAlignment="1">
      <alignment horizontal="center" vertical="center" shrinkToFit="1"/>
    </xf>
    <xf numFmtId="0" fontId="6" fillId="14" borderId="34" xfId="0" applyFont="1" applyFill="1" applyBorder="1" applyAlignment="1">
      <alignment horizontal="center" vertical="center" shrinkToFit="1"/>
    </xf>
    <xf numFmtId="0" fontId="6" fillId="14" borderId="35" xfId="0" applyFont="1" applyFill="1" applyBorder="1" applyAlignment="1">
      <alignment horizontal="center" vertical="center" shrinkToFit="1"/>
    </xf>
    <xf numFmtId="176" fontId="7" fillId="14" borderId="35" xfId="0" applyNumberFormat="1" applyFont="1" applyFill="1" applyBorder="1" applyAlignment="1">
      <alignment horizontal="center" vertical="center" shrinkToFit="1"/>
    </xf>
    <xf numFmtId="0" fontId="6" fillId="9" borderId="20" xfId="0" applyFont="1" applyFill="1" applyBorder="1" applyAlignment="1">
      <alignment horizontal="center" vertical="center" shrinkToFit="1"/>
    </xf>
    <xf numFmtId="0" fontId="6" fillId="9" borderId="21" xfId="0" applyFont="1" applyFill="1" applyBorder="1" applyAlignment="1">
      <alignment horizontal="center" vertical="center" shrinkToFit="1"/>
    </xf>
    <xf numFmtId="0" fontId="9" fillId="4" borderId="48" xfId="0" applyFont="1" applyFill="1" applyBorder="1" applyAlignment="1">
      <alignment horizontal="center" vertical="center" shrinkToFit="1"/>
    </xf>
    <xf numFmtId="0" fontId="9" fillId="4" borderId="99" xfId="0" applyFont="1" applyFill="1" applyBorder="1" applyAlignment="1">
      <alignment horizontal="center" vertical="center" shrinkToFit="1"/>
    </xf>
    <xf numFmtId="0" fontId="9" fillId="4" borderId="100" xfId="0" applyFont="1" applyFill="1" applyBorder="1" applyAlignment="1">
      <alignment horizontal="center" vertical="center" shrinkToFit="1"/>
    </xf>
    <xf numFmtId="0" fontId="9" fillId="15" borderId="48" xfId="0" applyFont="1" applyFill="1" applyBorder="1" applyAlignment="1">
      <alignment horizontal="center" vertical="center" shrinkToFit="1"/>
    </xf>
    <xf numFmtId="0" fontId="9" fillId="15" borderId="99" xfId="0" applyFont="1" applyFill="1" applyBorder="1" applyAlignment="1">
      <alignment horizontal="center" vertical="center" shrinkToFit="1"/>
    </xf>
    <xf numFmtId="0" fontId="9" fillId="15" borderId="100" xfId="0" applyFont="1" applyFill="1" applyBorder="1" applyAlignment="1">
      <alignment horizontal="center" vertical="center" shrinkToFit="1"/>
    </xf>
    <xf numFmtId="176" fontId="7" fillId="9" borderId="22" xfId="0" applyNumberFormat="1" applyFont="1" applyFill="1" applyBorder="1" applyAlignment="1">
      <alignment horizontal="center" vertical="center" shrinkToFit="1"/>
    </xf>
    <xf numFmtId="176" fontId="7" fillId="9" borderId="23" xfId="0" applyNumberFormat="1" applyFont="1" applyFill="1" applyBorder="1" applyAlignment="1">
      <alignment horizontal="center" vertical="center" shrinkToFit="1"/>
    </xf>
    <xf numFmtId="176" fontId="7" fillId="14" borderId="36" xfId="0" applyNumberFormat="1" applyFont="1" applyFill="1" applyBorder="1" applyAlignment="1">
      <alignment horizontal="center" vertical="center" shrinkToFit="1"/>
    </xf>
    <xf numFmtId="176" fontId="7" fillId="13" borderId="24" xfId="0" applyNumberFormat="1" applyFont="1" applyFill="1" applyBorder="1" applyAlignment="1">
      <alignment horizontal="center" vertical="center" shrinkToFit="1"/>
    </xf>
    <xf numFmtId="0" fontId="18" fillId="46" borderId="48" xfId="0" applyFont="1" applyFill="1" applyBorder="1" applyAlignment="1">
      <alignment horizontal="center" vertical="center" shrinkToFit="1"/>
    </xf>
    <xf numFmtId="0" fontId="18" fillId="46" borderId="99" xfId="0" applyFont="1" applyFill="1" applyBorder="1" applyAlignment="1">
      <alignment horizontal="center" vertical="center" shrinkToFit="1"/>
    </xf>
    <xf numFmtId="0" fontId="18" fillId="46" borderId="100" xfId="0" applyFont="1" applyFill="1" applyBorder="1" applyAlignment="1">
      <alignment horizontal="center" vertical="center" shrinkToFit="1"/>
    </xf>
    <xf numFmtId="0" fontId="18" fillId="46" borderId="62" xfId="0" applyFont="1" applyFill="1" applyBorder="1" applyAlignment="1">
      <alignment horizontal="center" vertical="center" shrinkToFit="1"/>
    </xf>
    <xf numFmtId="0" fontId="18" fillId="46" borderId="2" xfId="0" applyFont="1" applyFill="1" applyBorder="1" applyAlignment="1">
      <alignment horizontal="center" vertical="center" shrinkToFit="1"/>
    </xf>
    <xf numFmtId="0" fontId="18" fillId="46" borderId="63" xfId="0" applyFont="1" applyFill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0" fontId="18" fillId="0" borderId="84" xfId="1" applyFont="1" applyBorder="1" applyAlignment="1">
      <alignment horizontal="center" vertical="center" shrinkToFit="1"/>
    </xf>
    <xf numFmtId="0" fontId="18" fillId="0" borderId="115" xfId="1" applyFont="1" applyBorder="1" applyAlignment="1">
      <alignment horizontal="center" vertical="center" shrinkToFit="1"/>
    </xf>
    <xf numFmtId="0" fontId="19" fillId="30" borderId="48" xfId="1" applyFont="1" applyFill="1" applyBorder="1" applyAlignment="1">
      <alignment horizontal="center" vertical="center" shrinkToFit="1"/>
    </xf>
    <xf numFmtId="0" fontId="19" fillId="30" borderId="99" xfId="1" applyFont="1" applyFill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8" fillId="58" borderId="73" xfId="0" applyFont="1" applyFill="1" applyBorder="1" applyAlignment="1">
      <alignment horizontal="center" vertical="center" shrinkToFit="1"/>
    </xf>
    <xf numFmtId="0" fontId="18" fillId="58" borderId="74" xfId="0" applyFont="1" applyFill="1" applyBorder="1" applyAlignment="1">
      <alignment horizontal="center" vertical="center" shrinkToFit="1"/>
    </xf>
    <xf numFmtId="176" fontId="19" fillId="58" borderId="75" xfId="0" applyNumberFormat="1" applyFont="1" applyFill="1" applyBorder="1" applyAlignment="1">
      <alignment horizontal="center" vertical="center" shrinkToFit="1"/>
    </xf>
    <xf numFmtId="176" fontId="19" fillId="58" borderId="47" xfId="0" applyNumberFormat="1" applyFont="1" applyFill="1" applyBorder="1" applyAlignment="1">
      <alignment horizontal="center" vertical="center" shrinkToFit="1"/>
    </xf>
    <xf numFmtId="176" fontId="19" fillId="58" borderId="64" xfId="0" applyNumberFormat="1" applyFont="1" applyFill="1" applyBorder="1" applyAlignment="1">
      <alignment horizontal="center" vertical="center" shrinkToFit="1"/>
    </xf>
    <xf numFmtId="0" fontId="19" fillId="0" borderId="93" xfId="0" applyFont="1" applyBorder="1" applyAlignment="1">
      <alignment horizontal="center" vertical="center" shrinkToFit="1"/>
    </xf>
    <xf numFmtId="0" fontId="19" fillId="0" borderId="94" xfId="0" applyFont="1" applyBorder="1" applyAlignment="1">
      <alignment horizontal="center" vertical="center" shrinkToFit="1"/>
    </xf>
    <xf numFmtId="0" fontId="18" fillId="0" borderId="77" xfId="1" applyFont="1" applyBorder="1" applyAlignment="1">
      <alignment horizontal="center" vertical="center" shrinkToFit="1"/>
    </xf>
    <xf numFmtId="0" fontId="19" fillId="30" borderId="27" xfId="1" applyFont="1" applyFill="1" applyBorder="1" applyAlignment="1">
      <alignment horizontal="center" vertical="center" shrinkToFit="1"/>
    </xf>
    <xf numFmtId="0" fontId="19" fillId="30" borderId="49" xfId="1" applyFont="1" applyFill="1" applyBorder="1" applyAlignment="1">
      <alignment horizontal="center" vertical="center" shrinkToFit="1"/>
    </xf>
    <xf numFmtId="0" fontId="18" fillId="57" borderId="27" xfId="0" applyFont="1" applyFill="1" applyBorder="1" applyAlignment="1">
      <alignment horizontal="center" vertical="center" shrinkToFit="1"/>
    </xf>
    <xf numFmtId="0" fontId="18" fillId="57" borderId="49" xfId="0" applyFont="1" applyFill="1" applyBorder="1" applyAlignment="1">
      <alignment horizontal="center" vertical="center" shrinkToFit="1"/>
    </xf>
    <xf numFmtId="0" fontId="18" fillId="57" borderId="70" xfId="0" applyFont="1" applyFill="1" applyBorder="1" applyAlignment="1">
      <alignment horizontal="center" vertical="center" shrinkToFit="1"/>
    </xf>
    <xf numFmtId="0" fontId="19" fillId="30" borderId="100" xfId="1" applyFont="1" applyFill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8" fillId="36" borderId="48" xfId="0" applyFont="1" applyFill="1" applyBorder="1" applyAlignment="1">
      <alignment horizontal="center" vertical="center" shrinkToFit="1"/>
    </xf>
    <xf numFmtId="0" fontId="18" fillId="36" borderId="49" xfId="0" applyFont="1" applyFill="1" applyBorder="1" applyAlignment="1">
      <alignment horizontal="center" vertical="center" shrinkToFit="1"/>
    </xf>
    <xf numFmtId="0" fontId="18" fillId="36" borderId="70" xfId="0" applyFont="1" applyFill="1" applyBorder="1" applyAlignment="1">
      <alignment horizontal="center" vertical="center" shrinkToFit="1"/>
    </xf>
    <xf numFmtId="0" fontId="19" fillId="30" borderId="49" xfId="0" applyFont="1" applyFill="1" applyBorder="1" applyAlignment="1">
      <alignment horizontal="center" vertical="center" shrinkToFit="1"/>
    </xf>
    <xf numFmtId="0" fontId="19" fillId="30" borderId="5" xfId="0" applyFont="1" applyFill="1" applyBorder="1" applyAlignment="1">
      <alignment horizontal="center" vertical="center" shrinkToFit="1"/>
    </xf>
    <xf numFmtId="0" fontId="30" fillId="76" borderId="48" xfId="0" applyFont="1" applyFill="1" applyBorder="1" applyAlignment="1">
      <alignment horizontal="center" vertical="center" shrinkToFit="1"/>
    </xf>
    <xf numFmtId="0" fontId="30" fillId="76" borderId="99" xfId="0" applyFont="1" applyFill="1" applyBorder="1" applyAlignment="1">
      <alignment horizontal="center" vertical="center" shrinkToFit="1"/>
    </xf>
    <xf numFmtId="0" fontId="30" fillId="76" borderId="100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74" borderId="20" xfId="0" applyFont="1" applyFill="1" applyBorder="1" applyAlignment="1">
      <alignment horizontal="center" vertical="center" shrinkToFit="1"/>
    </xf>
    <xf numFmtId="0" fontId="18" fillId="74" borderId="21" xfId="0" applyFont="1" applyFill="1" applyBorder="1" applyAlignment="1">
      <alignment horizontal="center" vertical="center" shrinkToFit="1"/>
    </xf>
    <xf numFmtId="176" fontId="19" fillId="74" borderId="22" xfId="0" applyNumberFormat="1" applyFont="1" applyFill="1" applyBorder="1" applyAlignment="1">
      <alignment horizontal="center" vertical="center" shrinkToFit="1"/>
    </xf>
    <xf numFmtId="176" fontId="19" fillId="74" borderId="56" xfId="0" applyNumberFormat="1" applyFont="1" applyFill="1" applyBorder="1" applyAlignment="1">
      <alignment horizontal="center" vertical="center" shrinkToFit="1"/>
    </xf>
    <xf numFmtId="176" fontId="19" fillId="74" borderId="45" xfId="0" applyNumberFormat="1" applyFont="1" applyFill="1" applyBorder="1" applyAlignment="1">
      <alignment horizontal="center" vertical="center" shrinkToFit="1"/>
    </xf>
    <xf numFmtId="0" fontId="18" fillId="75" borderId="20" xfId="0" applyFont="1" applyFill="1" applyBorder="1" applyAlignment="1">
      <alignment horizontal="center" vertical="center" shrinkToFit="1"/>
    </xf>
    <xf numFmtId="0" fontId="18" fillId="75" borderId="21" xfId="0" applyFont="1" applyFill="1" applyBorder="1" applyAlignment="1">
      <alignment horizontal="center" vertical="center" shrinkToFit="1"/>
    </xf>
    <xf numFmtId="176" fontId="19" fillId="75" borderId="22" xfId="0" applyNumberFormat="1" applyFont="1" applyFill="1" applyBorder="1" applyAlignment="1">
      <alignment horizontal="center" vertical="center" shrinkToFit="1"/>
    </xf>
    <xf numFmtId="176" fontId="19" fillId="75" borderId="56" xfId="0" applyNumberFormat="1" applyFont="1" applyFill="1" applyBorder="1" applyAlignment="1">
      <alignment horizontal="center" vertical="center" shrinkToFit="1"/>
    </xf>
    <xf numFmtId="176" fontId="19" fillId="75" borderId="45" xfId="0" applyNumberFormat="1" applyFont="1" applyFill="1" applyBorder="1" applyAlignment="1">
      <alignment horizontal="center" vertical="center" shrinkToFit="1"/>
    </xf>
    <xf numFmtId="0" fontId="19" fillId="0" borderId="114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8" fillId="9" borderId="20" xfId="0" applyFont="1" applyFill="1" applyBorder="1" applyAlignment="1">
      <alignment horizontal="center" vertical="center" shrinkToFit="1"/>
    </xf>
    <xf numFmtId="0" fontId="18" fillId="9" borderId="21" xfId="0" applyFont="1" applyFill="1" applyBorder="1" applyAlignment="1">
      <alignment horizontal="center" vertical="center" shrinkToFit="1"/>
    </xf>
    <xf numFmtId="176" fontId="19" fillId="9" borderId="22" xfId="0" applyNumberFormat="1" applyFont="1" applyFill="1" applyBorder="1" applyAlignment="1">
      <alignment horizontal="center" vertical="center" shrinkToFit="1"/>
    </xf>
    <xf numFmtId="176" fontId="19" fillId="9" borderId="56" xfId="0" applyNumberFormat="1" applyFont="1" applyFill="1" applyBorder="1" applyAlignment="1">
      <alignment horizontal="center" vertical="center" shrinkToFit="1"/>
    </xf>
    <xf numFmtId="176" fontId="19" fillId="9" borderId="45" xfId="0" applyNumberFormat="1" applyFont="1" applyFill="1" applyBorder="1" applyAlignment="1">
      <alignment horizontal="center" vertical="center" shrinkToFit="1"/>
    </xf>
    <xf numFmtId="176" fontId="19" fillId="4" borderId="22" xfId="0" applyNumberFormat="1" applyFont="1" applyFill="1" applyBorder="1" applyAlignment="1">
      <alignment horizontal="center" vertical="center" shrinkToFit="1"/>
    </xf>
    <xf numFmtId="176" fontId="19" fillId="4" borderId="56" xfId="0" applyNumberFormat="1" applyFont="1" applyFill="1" applyBorder="1" applyAlignment="1">
      <alignment horizontal="center" vertical="center" shrinkToFit="1"/>
    </xf>
    <xf numFmtId="176" fontId="19" fillId="4" borderId="45" xfId="0" applyNumberFormat="1" applyFont="1" applyFill="1" applyBorder="1" applyAlignment="1">
      <alignment horizontal="center" vertical="center" shrinkToFit="1"/>
    </xf>
    <xf numFmtId="14" fontId="19" fillId="0" borderId="49" xfId="0" applyNumberFormat="1" applyFont="1" applyBorder="1" applyAlignment="1">
      <alignment horizontal="center" vertical="center" shrinkToFit="1"/>
    </xf>
    <xf numFmtId="14" fontId="19" fillId="0" borderId="70" xfId="0" applyNumberFormat="1" applyFont="1" applyBorder="1" applyAlignment="1">
      <alignment horizontal="center" vertical="center" shrinkToFit="1"/>
    </xf>
    <xf numFmtId="0" fontId="18" fillId="4" borderId="20" xfId="0" applyFont="1" applyFill="1" applyBorder="1" applyAlignment="1">
      <alignment horizontal="center" vertical="center" shrinkToFit="1"/>
    </xf>
    <xf numFmtId="0" fontId="18" fillId="4" borderId="21" xfId="0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30" borderId="48" xfId="0" applyFont="1" applyFill="1" applyBorder="1" applyAlignment="1">
      <alignment horizontal="center" vertical="center" shrinkToFit="1"/>
    </xf>
    <xf numFmtId="0" fontId="19" fillId="30" borderId="70" xfId="0" applyFont="1" applyFill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8" fillId="4" borderId="48" xfId="0" applyFont="1" applyFill="1" applyBorder="1" applyAlignment="1">
      <alignment horizontal="center" vertical="center" shrinkToFit="1"/>
    </xf>
    <xf numFmtId="0" fontId="18" fillId="4" borderId="49" xfId="0" applyFont="1" applyFill="1" applyBorder="1" applyAlignment="1">
      <alignment horizontal="center" vertical="center" shrinkToFit="1"/>
    </xf>
    <xf numFmtId="0" fontId="18" fillId="4" borderId="70" xfId="0" applyFont="1" applyFill="1" applyBorder="1" applyAlignment="1">
      <alignment horizontal="center" vertical="center" shrinkToFit="1"/>
    </xf>
  </cellXfs>
  <cellStyles count="5">
    <cellStyle name="桁区切り" xfId="4" builtinId="6"/>
    <cellStyle name="桁区切り 3 2" xfId="2" xr:uid="{00000000-0005-0000-0000-000001000000}"/>
    <cellStyle name="標準" xfId="0" builtinId="0"/>
    <cellStyle name="標準 2 2" xfId="1" xr:uid="{00000000-0005-0000-0000-000003000000}"/>
    <cellStyle name="標準 21" xfId="3" xr:uid="{00000000-0005-0000-0000-000004000000}"/>
  </cellStyles>
  <dxfs count="701"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color indexed="12"/>
      </font>
    </dxf>
    <dxf>
      <font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color indexed="12"/>
      </font>
    </dxf>
    <dxf>
      <font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color indexed="12"/>
      </font>
    </dxf>
    <dxf>
      <font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colors>
    <mruColors>
      <color rgb="FFFFFF99"/>
      <color rgb="FFFFCC00"/>
      <color rgb="FFFFCC99"/>
      <color rgb="FFFDE9D9"/>
      <color rgb="FFFFCC66"/>
      <color rgb="FF00FF00"/>
      <color rgb="FFCCFFCC"/>
      <color rgb="FFFFFF00"/>
      <color rgb="FFFF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W119"/>
  <sheetViews>
    <sheetView tabSelected="1" topLeftCell="J14" zoomScaleNormal="100" zoomScaleSheetLayoutView="40" workbookViewId="0">
      <selection activeCell="R20" sqref="R20"/>
    </sheetView>
  </sheetViews>
  <sheetFormatPr defaultColWidth="5.5" defaultRowHeight="18" customHeight="1"/>
  <cols>
    <col min="1" max="52" width="5.5" style="2" customWidth="1"/>
    <col min="53" max="16384" width="5.5" style="2"/>
  </cols>
  <sheetData>
    <row r="1" spans="1:60" ht="18" customHeight="1" thickBot="1">
      <c r="A1" s="576" t="s">
        <v>201</v>
      </c>
      <c r="B1" s="577"/>
      <c r="C1" s="577" t="s">
        <v>0</v>
      </c>
      <c r="D1" s="577"/>
      <c r="E1" s="584"/>
      <c r="F1" s="5"/>
      <c r="G1" s="6" t="s">
        <v>1</v>
      </c>
      <c r="H1" s="586" t="s">
        <v>2</v>
      </c>
      <c r="I1" s="586"/>
      <c r="J1" s="587"/>
      <c r="K1" s="7" t="s">
        <v>3</v>
      </c>
      <c r="L1" s="588"/>
      <c r="M1" s="589"/>
      <c r="N1" s="589"/>
      <c r="O1" s="524" t="s">
        <v>4</v>
      </c>
      <c r="P1" s="524"/>
      <c r="Q1" s="524" t="s">
        <v>5</v>
      </c>
      <c r="R1" s="524"/>
      <c r="S1" s="524" t="s">
        <v>6</v>
      </c>
      <c r="T1" s="524"/>
      <c r="U1" s="524" t="s">
        <v>7</v>
      </c>
      <c r="V1" s="524"/>
      <c r="W1" s="524" t="s">
        <v>8</v>
      </c>
      <c r="X1" s="524"/>
      <c r="Y1" s="522" t="s">
        <v>9</v>
      </c>
      <c r="Z1" s="523"/>
      <c r="AA1" s="524" t="s">
        <v>10</v>
      </c>
      <c r="AB1" s="525"/>
      <c r="AC1" s="526"/>
      <c r="AD1" s="527"/>
      <c r="AE1" s="528"/>
      <c r="AF1" s="534" t="s">
        <v>4</v>
      </c>
      <c r="AG1" s="524"/>
      <c r="AH1" s="524" t="s">
        <v>5</v>
      </c>
      <c r="AI1" s="524"/>
      <c r="AJ1" s="524" t="s">
        <v>6</v>
      </c>
      <c r="AK1" s="524"/>
      <c r="AL1" s="524" t="s">
        <v>7</v>
      </c>
      <c r="AM1" s="524"/>
      <c r="AN1" s="524" t="s">
        <v>8</v>
      </c>
      <c r="AO1" s="524"/>
      <c r="AP1" s="522" t="s">
        <v>9</v>
      </c>
      <c r="AQ1" s="523"/>
      <c r="AR1" s="524" t="s">
        <v>10</v>
      </c>
      <c r="AS1" s="525"/>
      <c r="AT1" s="8"/>
      <c r="AU1" s="8"/>
      <c r="AV1" s="8"/>
      <c r="AW1" s="8"/>
      <c r="AX1" s="8"/>
      <c r="AY1" s="8"/>
      <c r="AZ1" s="8"/>
    </row>
    <row r="2" spans="1:60" ht="18" customHeight="1" thickBot="1">
      <c r="A2" s="578"/>
      <c r="B2" s="579"/>
      <c r="C2" s="579"/>
      <c r="D2" s="579"/>
      <c r="E2" s="585"/>
      <c r="F2" s="9"/>
      <c r="G2" s="10" t="s">
        <v>1</v>
      </c>
      <c r="H2" s="580" t="s">
        <v>11</v>
      </c>
      <c r="I2" s="580"/>
      <c r="J2" s="581"/>
      <c r="K2" s="11" t="s">
        <v>12</v>
      </c>
      <c r="L2" s="582" t="s">
        <v>13</v>
      </c>
      <c r="M2" s="583"/>
      <c r="N2" s="583"/>
      <c r="O2" s="543">
        <v>0.375</v>
      </c>
      <c r="P2" s="543"/>
      <c r="Q2" s="543">
        <v>0.45833333333333331</v>
      </c>
      <c r="R2" s="543"/>
      <c r="S2" s="543">
        <v>0.54166666666666663</v>
      </c>
      <c r="T2" s="543"/>
      <c r="U2" s="543">
        <v>0.70833333333333337</v>
      </c>
      <c r="V2" s="543"/>
      <c r="W2" s="543" t="s">
        <v>23</v>
      </c>
      <c r="X2" s="543"/>
      <c r="Y2" s="600" t="s">
        <v>23</v>
      </c>
      <c r="Z2" s="601"/>
      <c r="AA2" s="543" t="s">
        <v>23</v>
      </c>
      <c r="AB2" s="600"/>
      <c r="AC2" s="531" t="s">
        <v>169</v>
      </c>
      <c r="AD2" s="532"/>
      <c r="AE2" s="533"/>
      <c r="AF2" s="529">
        <v>0.375</v>
      </c>
      <c r="AG2" s="529"/>
      <c r="AH2" s="529">
        <v>0.45833333333333331</v>
      </c>
      <c r="AI2" s="529"/>
      <c r="AJ2" s="529">
        <v>0.625</v>
      </c>
      <c r="AK2" s="529"/>
      <c r="AL2" s="530"/>
      <c r="AM2" s="530"/>
      <c r="AN2" s="530"/>
      <c r="AO2" s="530"/>
      <c r="AP2" s="530"/>
      <c r="AQ2" s="530"/>
      <c r="AR2" s="530"/>
      <c r="AS2" s="530"/>
      <c r="AT2" s="8"/>
      <c r="AU2" s="8"/>
      <c r="AV2" s="8"/>
      <c r="AW2" s="8"/>
      <c r="AX2" s="8"/>
      <c r="AY2" s="8"/>
      <c r="AZ2" s="8"/>
      <c r="BA2" s="1"/>
      <c r="BB2" s="1"/>
      <c r="BC2" s="1"/>
      <c r="BD2" s="1"/>
      <c r="BE2" s="1"/>
      <c r="BF2" s="1"/>
      <c r="BG2" s="1"/>
      <c r="BH2" s="1"/>
    </row>
    <row r="3" spans="1:60" ht="18" customHeight="1" thickBot="1">
      <c r="A3" s="596" t="s">
        <v>14</v>
      </c>
      <c r="B3" s="597"/>
      <c r="C3" s="598">
        <f ca="1">TODAY()</f>
        <v>44627</v>
      </c>
      <c r="D3" s="599"/>
      <c r="E3" s="599"/>
      <c r="F3" s="12"/>
      <c r="G3" s="13" t="s">
        <v>1</v>
      </c>
      <c r="H3" s="605" t="s">
        <v>15</v>
      </c>
      <c r="I3" s="605"/>
      <c r="J3" s="606"/>
      <c r="K3" s="8"/>
      <c r="L3" s="594" t="s">
        <v>16</v>
      </c>
      <c r="M3" s="595"/>
      <c r="N3" s="595"/>
      <c r="O3" s="537">
        <v>0.375</v>
      </c>
      <c r="P3" s="537"/>
      <c r="Q3" s="537">
        <v>0.45833333333333331</v>
      </c>
      <c r="R3" s="537"/>
      <c r="S3" s="537">
        <v>0.54166666666666663</v>
      </c>
      <c r="T3" s="537"/>
      <c r="U3" s="537">
        <v>0.70833333333333337</v>
      </c>
      <c r="V3" s="537"/>
      <c r="W3" s="537">
        <v>0.875</v>
      </c>
      <c r="X3" s="537"/>
      <c r="Y3" s="609">
        <v>4.1666666666666664E-2</v>
      </c>
      <c r="Z3" s="610"/>
      <c r="AA3" s="537">
        <v>0.25</v>
      </c>
      <c r="AB3" s="53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1"/>
      <c r="BB3" s="1"/>
      <c r="BC3" s="1"/>
      <c r="BD3" s="1"/>
      <c r="BE3" s="1"/>
      <c r="BF3" s="1"/>
      <c r="BG3" s="1"/>
      <c r="BH3" s="1"/>
    </row>
    <row r="4" spans="1:60" ht="18" customHeight="1" thickBot="1">
      <c r="A4" s="8"/>
      <c r="B4" s="8"/>
      <c r="C4" s="8"/>
      <c r="D4" s="8"/>
      <c r="E4" s="8"/>
      <c r="F4" s="15"/>
      <c r="G4" s="16" t="s">
        <v>18</v>
      </c>
      <c r="H4" s="590" t="s">
        <v>19</v>
      </c>
      <c r="I4" s="590"/>
      <c r="J4" s="591"/>
      <c r="K4" s="8"/>
      <c r="L4" s="592" t="s">
        <v>17</v>
      </c>
      <c r="M4" s="593"/>
      <c r="N4" s="593"/>
      <c r="O4" s="535">
        <v>0.375</v>
      </c>
      <c r="P4" s="535"/>
      <c r="Q4" s="535">
        <v>0.45833333333333331</v>
      </c>
      <c r="R4" s="535"/>
      <c r="S4" s="535">
        <v>0.54166666666666663</v>
      </c>
      <c r="T4" s="535"/>
      <c r="U4" s="535">
        <v>0.70833333333333337</v>
      </c>
      <c r="V4" s="535"/>
      <c r="W4" s="535">
        <v>0.75</v>
      </c>
      <c r="X4" s="535"/>
      <c r="Y4" s="611" t="s">
        <v>23</v>
      </c>
      <c r="Z4" s="612"/>
      <c r="AA4" s="535" t="s">
        <v>23</v>
      </c>
      <c r="AB4" s="53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1"/>
      <c r="BB4" s="1"/>
      <c r="BC4" s="1"/>
      <c r="BD4" s="1"/>
      <c r="BE4" s="1"/>
      <c r="BF4" s="1"/>
      <c r="BG4" s="1"/>
    </row>
    <row r="5" spans="1:60" ht="18" customHeight="1" thickBot="1">
      <c r="A5" s="8"/>
      <c r="B5" s="8"/>
      <c r="C5" s="8"/>
      <c r="D5" s="8"/>
      <c r="E5" s="8"/>
      <c r="F5" s="17"/>
      <c r="G5" s="10" t="s">
        <v>1</v>
      </c>
      <c r="H5" s="590" t="s">
        <v>21</v>
      </c>
      <c r="I5" s="590"/>
      <c r="J5" s="591"/>
      <c r="K5" s="8"/>
      <c r="L5" s="618" t="s">
        <v>20</v>
      </c>
      <c r="M5" s="619"/>
      <c r="N5" s="619"/>
      <c r="O5" s="538">
        <v>0.375</v>
      </c>
      <c r="P5" s="538"/>
      <c r="Q5" s="538">
        <v>0.45833333333333331</v>
      </c>
      <c r="R5" s="538"/>
      <c r="S5" s="538">
        <v>0.54166666666666663</v>
      </c>
      <c r="T5" s="538"/>
      <c r="U5" s="538">
        <v>0.625</v>
      </c>
      <c r="V5" s="538"/>
      <c r="W5" s="538" t="s">
        <v>23</v>
      </c>
      <c r="X5" s="538"/>
      <c r="Y5" s="626" t="s">
        <v>23</v>
      </c>
      <c r="Z5" s="627"/>
      <c r="AA5" s="538" t="s">
        <v>23</v>
      </c>
      <c r="AB5" s="544"/>
      <c r="AC5" s="8"/>
      <c r="AD5" s="8"/>
      <c r="AE5" s="8"/>
      <c r="AF5" s="14"/>
      <c r="AG5" s="14"/>
      <c r="AH5" s="14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60" ht="18" customHeight="1" thickBot="1">
      <c r="A6" s="8"/>
      <c r="B6" s="8"/>
      <c r="C6" s="8"/>
      <c r="D6" s="8"/>
      <c r="E6" s="8"/>
      <c r="F6" s="18"/>
      <c r="G6" s="10" t="s">
        <v>1</v>
      </c>
      <c r="H6" s="590" t="s">
        <v>25</v>
      </c>
      <c r="I6" s="590"/>
      <c r="J6" s="591"/>
      <c r="K6" s="8"/>
      <c r="L6" s="602" t="s">
        <v>22</v>
      </c>
      <c r="M6" s="603"/>
      <c r="N6" s="603"/>
      <c r="O6" s="613">
        <v>0.35416666666666669</v>
      </c>
      <c r="P6" s="613"/>
      <c r="Q6" s="613">
        <v>0.45833333333333331</v>
      </c>
      <c r="R6" s="613"/>
      <c r="S6" s="613">
        <v>0.58333333333333337</v>
      </c>
      <c r="T6" s="613"/>
      <c r="U6" s="613"/>
      <c r="V6" s="613"/>
      <c r="W6" s="613" t="s">
        <v>23</v>
      </c>
      <c r="X6" s="613"/>
      <c r="Y6" s="613" t="s">
        <v>23</v>
      </c>
      <c r="Z6" s="613"/>
      <c r="AA6" s="613" t="s">
        <v>23</v>
      </c>
      <c r="AB6" s="614"/>
      <c r="AC6" s="14"/>
      <c r="AD6" s="14"/>
      <c r="AE6" s="14"/>
      <c r="AF6" s="14"/>
      <c r="AG6" s="14"/>
      <c r="AH6" s="14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60" ht="18" customHeight="1">
      <c r="A7" s="8"/>
      <c r="B7" s="8" t="s">
        <v>24</v>
      </c>
      <c r="C7" s="19"/>
      <c r="D7" s="19"/>
      <c r="E7" s="19"/>
      <c r="F7" s="8"/>
      <c r="G7" s="8"/>
      <c r="H7" s="8"/>
      <c r="I7" s="8"/>
      <c r="J7" s="8"/>
      <c r="K7" s="19"/>
      <c r="L7" s="607" t="s">
        <v>26</v>
      </c>
      <c r="M7" s="608"/>
      <c r="N7" s="608"/>
      <c r="O7" s="604">
        <v>0.375</v>
      </c>
      <c r="P7" s="604"/>
      <c r="Q7" s="604">
        <v>0.45833333333333331</v>
      </c>
      <c r="R7" s="604"/>
      <c r="S7" s="604">
        <v>0.54166666666666663</v>
      </c>
      <c r="T7" s="604"/>
      <c r="U7" s="604">
        <v>0.70833333333333337</v>
      </c>
      <c r="V7" s="604"/>
      <c r="W7" s="604">
        <v>0.875</v>
      </c>
      <c r="X7" s="604"/>
      <c r="Y7" s="604">
        <v>0.95833333333333337</v>
      </c>
      <c r="Z7" s="604"/>
      <c r="AA7" s="604">
        <v>0.25</v>
      </c>
      <c r="AB7" s="629"/>
      <c r="AC7" s="14"/>
      <c r="AD7" s="14"/>
      <c r="AE7" s="14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1"/>
    </row>
    <row r="8" spans="1:60" ht="18" customHeight="1" thickBot="1">
      <c r="A8" s="8"/>
      <c r="B8" s="8"/>
      <c r="C8" s="19"/>
      <c r="D8" s="19"/>
      <c r="E8" s="19"/>
      <c r="F8" s="8"/>
      <c r="G8" s="8"/>
      <c r="H8" s="8"/>
      <c r="I8" s="8"/>
      <c r="J8" s="8"/>
      <c r="K8" s="19"/>
      <c r="L8" s="615" t="s">
        <v>27</v>
      </c>
      <c r="M8" s="616"/>
      <c r="N8" s="616"/>
      <c r="O8" s="617">
        <v>0.375</v>
      </c>
      <c r="P8" s="617"/>
      <c r="Q8" s="617">
        <v>0.45833333333333331</v>
      </c>
      <c r="R8" s="617"/>
      <c r="S8" s="617">
        <v>0.54166666666666663</v>
      </c>
      <c r="T8" s="617"/>
      <c r="U8" s="617" t="s">
        <v>23</v>
      </c>
      <c r="V8" s="617"/>
      <c r="W8" s="617" t="s">
        <v>23</v>
      </c>
      <c r="X8" s="617"/>
      <c r="Y8" s="617" t="s">
        <v>23</v>
      </c>
      <c r="Z8" s="617"/>
      <c r="AA8" s="617" t="s">
        <v>23</v>
      </c>
      <c r="AB8" s="628"/>
      <c r="AC8" s="8"/>
      <c r="AD8" s="8"/>
      <c r="AE8" s="8"/>
      <c r="AF8" s="8"/>
      <c r="AG8" s="14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1"/>
      <c r="BB8" s="1"/>
      <c r="BC8" s="1"/>
    </row>
    <row r="9" spans="1:60" ht="18" customHeight="1" thickBot="1">
      <c r="A9" s="8"/>
      <c r="B9" s="8"/>
      <c r="C9" s="19"/>
      <c r="D9" s="19"/>
      <c r="E9" s="19"/>
      <c r="F9" s="8"/>
      <c r="G9" s="8"/>
      <c r="H9" s="8"/>
      <c r="I9" s="8"/>
      <c r="J9" s="8"/>
      <c r="K9" s="19"/>
      <c r="L9" s="19"/>
      <c r="M9" s="19"/>
      <c r="N9" s="19"/>
      <c r="O9" s="19"/>
      <c r="P9" s="1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4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1"/>
      <c r="BB9" s="1"/>
      <c r="BC9" s="1"/>
    </row>
    <row r="10" spans="1:60" ht="18" customHeight="1" thickBot="1">
      <c r="A10" s="620" t="s">
        <v>158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2"/>
      <c r="S10" s="623" t="s">
        <v>28</v>
      </c>
      <c r="T10" s="624"/>
      <c r="U10" s="624"/>
      <c r="V10" s="624"/>
      <c r="W10" s="624"/>
      <c r="X10" s="624"/>
      <c r="Y10" s="624"/>
      <c r="Z10" s="624"/>
      <c r="AA10" s="624"/>
      <c r="AB10" s="624"/>
      <c r="AC10" s="624"/>
      <c r="AD10" s="624"/>
      <c r="AE10" s="624"/>
      <c r="AF10" s="624"/>
      <c r="AG10" s="624"/>
      <c r="AH10" s="624"/>
      <c r="AI10" s="625"/>
      <c r="AJ10" s="540" t="s">
        <v>137</v>
      </c>
      <c r="AK10" s="541"/>
      <c r="AL10" s="541"/>
      <c r="AM10" s="541"/>
      <c r="AN10" s="541"/>
      <c r="AO10" s="541"/>
      <c r="AP10" s="541"/>
      <c r="AQ10" s="541"/>
      <c r="AR10" s="541"/>
      <c r="AS10" s="541"/>
      <c r="AT10" s="542"/>
      <c r="AU10" s="8"/>
    </row>
    <row r="11" spans="1:60" ht="18" customHeight="1" thickBot="1">
      <c r="A11" s="550" t="s">
        <v>198</v>
      </c>
      <c r="B11" s="551"/>
      <c r="C11" s="229">
        <v>1594</v>
      </c>
      <c r="D11" s="229">
        <v>4784</v>
      </c>
      <c r="E11" s="229">
        <v>4649</v>
      </c>
      <c r="F11" s="229">
        <v>4663</v>
      </c>
      <c r="G11" s="229">
        <v>1064</v>
      </c>
      <c r="H11" s="229">
        <v>1025</v>
      </c>
      <c r="I11" s="229">
        <v>1110</v>
      </c>
      <c r="J11" s="229">
        <v>4709</v>
      </c>
      <c r="K11" s="229">
        <v>3672</v>
      </c>
      <c r="L11" s="229">
        <v>4560</v>
      </c>
      <c r="M11" s="229">
        <v>4404</v>
      </c>
      <c r="N11" s="229" t="s">
        <v>191</v>
      </c>
      <c r="O11" s="249" t="s">
        <v>191</v>
      </c>
      <c r="P11" s="259"/>
      <c r="Q11" s="253">
        <v>2519</v>
      </c>
      <c r="R11" s="230">
        <v>4189</v>
      </c>
      <c r="S11" s="550" t="s">
        <v>198</v>
      </c>
      <c r="T11" s="551"/>
      <c r="U11" s="263">
        <v>774</v>
      </c>
      <c r="V11" s="263">
        <v>772</v>
      </c>
      <c r="W11" s="263">
        <v>2118</v>
      </c>
      <c r="X11" s="263">
        <v>3613</v>
      </c>
      <c r="Y11" s="263">
        <v>2373</v>
      </c>
      <c r="Z11" s="263">
        <v>2923</v>
      </c>
      <c r="AA11" s="263">
        <v>4998</v>
      </c>
      <c r="AB11" s="263">
        <v>4790</v>
      </c>
      <c r="AC11" s="263">
        <v>3457</v>
      </c>
      <c r="AD11" s="263">
        <v>3864</v>
      </c>
      <c r="AE11" s="263">
        <v>4138</v>
      </c>
      <c r="AF11" s="191" t="s">
        <v>191</v>
      </c>
      <c r="AG11" s="279"/>
      <c r="AH11" s="275">
        <v>475</v>
      </c>
      <c r="AI11" s="192">
        <v>1662</v>
      </c>
      <c r="AJ11" s="550" t="s">
        <v>198</v>
      </c>
      <c r="AK11" s="551"/>
      <c r="AL11" s="281">
        <v>4971</v>
      </c>
      <c r="AM11" s="281">
        <v>5067</v>
      </c>
      <c r="AN11" s="281">
        <v>5066</v>
      </c>
      <c r="AO11" s="281">
        <v>5074</v>
      </c>
      <c r="AP11" s="281">
        <v>5076</v>
      </c>
      <c r="AQ11" s="281">
        <v>5165</v>
      </c>
      <c r="AR11" s="281" t="s">
        <v>191</v>
      </c>
      <c r="AS11" s="190" t="s">
        <v>191</v>
      </c>
      <c r="AT11" s="301"/>
      <c r="AU11" s="8"/>
    </row>
    <row r="12" spans="1:60" s="1" customFormat="1" ht="18" customHeight="1" thickBot="1">
      <c r="A12" s="221" t="s">
        <v>29</v>
      </c>
      <c r="B12" s="222" t="s">
        <v>30</v>
      </c>
      <c r="C12" s="223" t="s">
        <v>124</v>
      </c>
      <c r="D12" s="224" t="s">
        <v>125</v>
      </c>
      <c r="E12" s="224" t="s">
        <v>127</v>
      </c>
      <c r="F12" s="225" t="s">
        <v>128</v>
      </c>
      <c r="G12" s="226" t="s">
        <v>126</v>
      </c>
      <c r="H12" s="227" t="s">
        <v>129</v>
      </c>
      <c r="I12" s="228" t="s">
        <v>159</v>
      </c>
      <c r="J12" s="227" t="s">
        <v>160</v>
      </c>
      <c r="K12" s="227" t="s">
        <v>130</v>
      </c>
      <c r="L12" s="228" t="s">
        <v>131</v>
      </c>
      <c r="M12" s="227" t="s">
        <v>132</v>
      </c>
      <c r="N12" s="227" t="s">
        <v>133</v>
      </c>
      <c r="O12" s="250" t="s">
        <v>134</v>
      </c>
      <c r="P12" s="260" t="s">
        <v>31</v>
      </c>
      <c r="Q12" s="254" t="s">
        <v>161</v>
      </c>
      <c r="R12" s="302" t="s">
        <v>162</v>
      </c>
      <c r="S12" s="20" t="s">
        <v>29</v>
      </c>
      <c r="T12" s="20" t="s">
        <v>30</v>
      </c>
      <c r="U12" s="306" t="s">
        <v>61</v>
      </c>
      <c r="V12" s="266" t="s">
        <v>94</v>
      </c>
      <c r="W12" s="267" t="s">
        <v>95</v>
      </c>
      <c r="X12" s="268" t="s">
        <v>63</v>
      </c>
      <c r="Y12" s="268" t="s">
        <v>96</v>
      </c>
      <c r="Z12" s="269" t="s">
        <v>97</v>
      </c>
      <c r="AA12" s="269" t="s">
        <v>120</v>
      </c>
      <c r="AB12" s="270" t="s">
        <v>98</v>
      </c>
      <c r="AC12" s="270" t="s">
        <v>72</v>
      </c>
      <c r="AD12" s="270" t="s">
        <v>170</v>
      </c>
      <c r="AE12" s="386" t="s">
        <v>277</v>
      </c>
      <c r="AF12" s="272" t="s">
        <v>150</v>
      </c>
      <c r="AG12" s="20" t="s">
        <v>31</v>
      </c>
      <c r="AH12" s="276" t="s">
        <v>33</v>
      </c>
      <c r="AI12" s="282" t="s">
        <v>34</v>
      </c>
      <c r="AJ12" s="293" t="s">
        <v>29</v>
      </c>
      <c r="AK12" s="293" t="s">
        <v>30</v>
      </c>
      <c r="AL12" s="294" t="s">
        <v>108</v>
      </c>
      <c r="AM12" s="295" t="s">
        <v>112</v>
      </c>
      <c r="AN12" s="296" t="s">
        <v>148</v>
      </c>
      <c r="AO12" s="295" t="s">
        <v>149</v>
      </c>
      <c r="AP12" s="296" t="s">
        <v>48</v>
      </c>
      <c r="AQ12" s="297" t="s">
        <v>199</v>
      </c>
      <c r="AR12" s="298" t="s">
        <v>172</v>
      </c>
      <c r="AS12" s="92" t="s">
        <v>138</v>
      </c>
      <c r="AT12" s="20" t="s">
        <v>31</v>
      </c>
      <c r="AU12" s="8"/>
    </row>
    <row r="13" spans="1:60" ht="18" customHeight="1">
      <c r="A13" s="231">
        <v>44621</v>
      </c>
      <c r="B13" s="236" t="s">
        <v>197</v>
      </c>
      <c r="C13" s="234" t="s">
        <v>229</v>
      </c>
      <c r="D13" s="28" t="s">
        <v>226</v>
      </c>
      <c r="E13" s="28" t="s">
        <v>303</v>
      </c>
      <c r="F13" s="28" t="s">
        <v>216</v>
      </c>
      <c r="G13" s="28" t="s">
        <v>226</v>
      </c>
      <c r="H13" s="28" t="s">
        <v>203</v>
      </c>
      <c r="I13" s="28" t="s">
        <v>4</v>
      </c>
      <c r="J13" s="28" t="s">
        <v>226</v>
      </c>
      <c r="K13" s="28" t="s">
        <v>205</v>
      </c>
      <c r="L13" s="28" t="s">
        <v>230</v>
      </c>
      <c r="M13" s="28" t="s">
        <v>230</v>
      </c>
      <c r="N13" s="28" t="s">
        <v>207</v>
      </c>
      <c r="O13" s="29" t="s">
        <v>231</v>
      </c>
      <c r="P13" s="30">
        <f t="shared" ref="P13:P44" si="0">11-COUNTIF(D13:M13,"休")-COUNTIF(D13:M13,"出張")</f>
        <v>7</v>
      </c>
      <c r="Q13" s="255"/>
      <c r="R13" s="303"/>
      <c r="S13" s="289">
        <f t="shared" ref="S13:S43" si="1">A13</f>
        <v>44621</v>
      </c>
      <c r="T13" s="290" t="str">
        <f t="shared" ref="T13:T43" si="2">B13</f>
        <v>火</v>
      </c>
      <c r="U13" s="277" t="s">
        <v>205</v>
      </c>
      <c r="V13" s="264" t="s">
        <v>4</v>
      </c>
      <c r="W13" s="265" t="s">
        <v>203</v>
      </c>
      <c r="X13" s="264">
        <v>10</v>
      </c>
      <c r="Y13" s="264" t="s">
        <v>205</v>
      </c>
      <c r="Z13" s="264" t="s">
        <v>207</v>
      </c>
      <c r="AA13" s="264" t="s">
        <v>205</v>
      </c>
      <c r="AB13" s="264" t="s">
        <v>216</v>
      </c>
      <c r="AC13" s="264" t="s">
        <v>331</v>
      </c>
      <c r="AD13" s="264" t="s">
        <v>226</v>
      </c>
      <c r="AE13" s="264" t="s">
        <v>205</v>
      </c>
      <c r="AF13" s="273" t="s">
        <v>299</v>
      </c>
      <c r="AG13" s="219">
        <f>12-COUNTIF(U13:AF13,"休")-COUNTIF(U13:AF13,"出")-COUNTIF(U13:AF13,"TOC")-COUNTIF(U13:AF13,"会議")-COUNTIF(U13:AF13,"有休")-COUNTIF(U13:AF13,"石巻")-COUNTIF(U13:AF13,"ワ")-COUNTIF(U13:AF13,"MG")-COUNTIF(U13:AF13,"苫小牧")-COUNTIF(U13:AF13,"研修")</f>
        <v>9</v>
      </c>
      <c r="AH13" s="277"/>
      <c r="AI13" s="283"/>
      <c r="AJ13" s="289">
        <f t="shared" ref="AJ13:AJ43" si="3">A13</f>
        <v>44621</v>
      </c>
      <c r="AK13" s="290" t="str">
        <f t="shared" ref="AK13:AK43" si="4">B13</f>
        <v>火</v>
      </c>
      <c r="AL13" s="291" t="s">
        <v>205</v>
      </c>
      <c r="AM13" s="292" t="s">
        <v>230</v>
      </c>
      <c r="AN13" s="292" t="s">
        <v>4</v>
      </c>
      <c r="AO13" s="292" t="s">
        <v>203</v>
      </c>
      <c r="AP13" s="292" t="s">
        <v>230</v>
      </c>
      <c r="AQ13" s="292" t="s">
        <v>230</v>
      </c>
      <c r="AR13" s="292"/>
      <c r="AS13" s="299"/>
      <c r="AT13" s="219">
        <f t="shared" ref="AT13:AT44" si="5">5-COUNTIF(AL13:AP13,"休")-COUNTIF(AL13:AP13,"出")-COUNTIF(AL13:AP13,"いわき")-COUNTIF(AL13:AP13,"会議")-COUNTIF(AL13:AP13,"有")-COUNTIF(AL13:AP13,"石巻")-COUNTIF(AL13:AP13,"ワ")-COUNTIF(AL13:AP13,"MG")-COUNTIF(AL13:AP13,"MT")</f>
        <v>3</v>
      </c>
      <c r="AU13" s="8"/>
    </row>
    <row r="14" spans="1:60" ht="18" customHeight="1">
      <c r="A14" s="232">
        <v>44622</v>
      </c>
      <c r="B14" s="27" t="s">
        <v>38</v>
      </c>
      <c r="C14" s="235" t="s">
        <v>232</v>
      </c>
      <c r="D14" s="163" t="s">
        <v>226</v>
      </c>
      <c r="E14" s="163" t="s">
        <v>303</v>
      </c>
      <c r="F14" s="163" t="s">
        <v>216</v>
      </c>
      <c r="G14" s="163" t="s">
        <v>226</v>
      </c>
      <c r="H14" s="163" t="s">
        <v>207</v>
      </c>
      <c r="I14" s="163" t="s">
        <v>4</v>
      </c>
      <c r="J14" s="163" t="s">
        <v>216</v>
      </c>
      <c r="K14" s="163" t="s">
        <v>4</v>
      </c>
      <c r="L14" s="163" t="s">
        <v>203</v>
      </c>
      <c r="M14" s="163" t="s">
        <v>226</v>
      </c>
      <c r="N14" s="163" t="s">
        <v>207</v>
      </c>
      <c r="O14" s="251" t="s">
        <v>231</v>
      </c>
      <c r="P14" s="261">
        <f t="shared" si="0"/>
        <v>7</v>
      </c>
      <c r="Q14" s="256"/>
      <c r="R14" s="304"/>
      <c r="S14" s="232">
        <f t="shared" si="1"/>
        <v>44622</v>
      </c>
      <c r="T14" s="31" t="str">
        <f t="shared" si="2"/>
        <v>水</v>
      </c>
      <c r="U14" s="36" t="s">
        <v>328</v>
      </c>
      <c r="V14" s="32" t="s">
        <v>4</v>
      </c>
      <c r="W14" s="33" t="s">
        <v>203</v>
      </c>
      <c r="X14" s="32" t="s">
        <v>216</v>
      </c>
      <c r="Y14" s="32" t="s">
        <v>207</v>
      </c>
      <c r="Z14" s="32" t="s">
        <v>203</v>
      </c>
      <c r="AA14" s="32" t="s">
        <v>205</v>
      </c>
      <c r="AB14" s="32" t="s">
        <v>205</v>
      </c>
      <c r="AC14" s="32" t="s">
        <v>207</v>
      </c>
      <c r="AD14" s="32" t="s">
        <v>226</v>
      </c>
      <c r="AE14" s="32" t="s">
        <v>271</v>
      </c>
      <c r="AF14" s="34" t="s">
        <v>207</v>
      </c>
      <c r="AG14" s="35">
        <f>12-COUNTIF(U14:AF14,"休")-COUNTIF(U14:AF14,"出")-COUNTIF(U14:AF14,"TOC")-COUNTIF(U14:AF14,"会議")-COUNTIF(U14:AF14,"有休")-COUNTIF(U14:AF14,"石巻")-COUNTIF(U14:AF14,"ワ")-COUNTIF(U14:AF14,"MG")-COUNTIF(U14:AF14,"苫小牧")-COUNTIF(U14:AF14,"研修")</f>
        <v>7</v>
      </c>
      <c r="AH14" s="36"/>
      <c r="AI14" s="284"/>
      <c r="AJ14" s="232">
        <f t="shared" si="3"/>
        <v>44622</v>
      </c>
      <c r="AK14" s="31" t="str">
        <f t="shared" si="4"/>
        <v>水</v>
      </c>
      <c r="AL14" s="286" t="s">
        <v>230</v>
      </c>
      <c r="AM14" s="37" t="s">
        <v>4</v>
      </c>
      <c r="AN14" s="37" t="s">
        <v>230</v>
      </c>
      <c r="AO14" s="37" t="s">
        <v>203</v>
      </c>
      <c r="AP14" s="37" t="s">
        <v>205</v>
      </c>
      <c r="AQ14" s="37" t="s">
        <v>253</v>
      </c>
      <c r="AR14" s="37"/>
      <c r="AS14" s="94"/>
      <c r="AT14" s="35">
        <f t="shared" si="5"/>
        <v>3</v>
      </c>
      <c r="AU14" s="8"/>
    </row>
    <row r="15" spans="1:60" ht="18" customHeight="1">
      <c r="A15" s="232">
        <v>44623</v>
      </c>
      <c r="B15" s="27" t="s">
        <v>39</v>
      </c>
      <c r="C15" s="235" t="s">
        <v>314</v>
      </c>
      <c r="D15" s="163" t="s">
        <v>303</v>
      </c>
      <c r="E15" s="163" t="s">
        <v>343</v>
      </c>
      <c r="F15" s="163" t="s">
        <v>4</v>
      </c>
      <c r="G15" s="163" t="s">
        <v>226</v>
      </c>
      <c r="H15" s="163" t="s">
        <v>216</v>
      </c>
      <c r="I15" s="163" t="s">
        <v>207</v>
      </c>
      <c r="J15" s="163" t="s">
        <v>226</v>
      </c>
      <c r="K15" s="163" t="s">
        <v>230</v>
      </c>
      <c r="L15" s="163" t="s">
        <v>233</v>
      </c>
      <c r="M15" s="163" t="s">
        <v>226</v>
      </c>
      <c r="N15" s="163" t="s">
        <v>234</v>
      </c>
      <c r="O15" s="251" t="s">
        <v>207</v>
      </c>
      <c r="P15" s="261">
        <f t="shared" si="0"/>
        <v>7</v>
      </c>
      <c r="Q15" s="256"/>
      <c r="R15" s="304"/>
      <c r="S15" s="232">
        <f t="shared" si="1"/>
        <v>44623</v>
      </c>
      <c r="T15" s="31" t="str">
        <f t="shared" si="2"/>
        <v>木</v>
      </c>
      <c r="U15" s="36" t="s">
        <v>329</v>
      </c>
      <c r="V15" s="32" t="s">
        <v>272</v>
      </c>
      <c r="W15" s="33" t="s">
        <v>329</v>
      </c>
      <c r="X15" s="32" t="s">
        <v>216</v>
      </c>
      <c r="Y15" s="32" t="s">
        <v>205</v>
      </c>
      <c r="Z15" s="32" t="s">
        <v>203</v>
      </c>
      <c r="AA15" s="32" t="s">
        <v>216</v>
      </c>
      <c r="AB15" s="32" t="s">
        <v>205</v>
      </c>
      <c r="AC15" s="32" t="s">
        <v>226</v>
      </c>
      <c r="AD15" s="32" t="s">
        <v>207</v>
      </c>
      <c r="AE15" s="32" t="s">
        <v>273</v>
      </c>
      <c r="AF15" s="34" t="s">
        <v>203</v>
      </c>
      <c r="AG15" s="35">
        <f t="shared" ref="AG15:AG43" si="6">12-COUNTIF(U15:AF15,"休")-COUNTIF(U15:AF15,"出")-COUNTIF(U15:AF15,"TOC")-COUNTIF(U15:AF15,"会議")-COUNTIF(U15:AF15,"有休")-COUNTIF(U15:AF15,"石巻")-COUNTIF(U15:AF15,"ワ")-COUNTIF(U15:AF15,"MG")-COUNTIF(U15:AF15,"苫小牧")-COUNTIF(U15:AF15,"研修")</f>
        <v>7</v>
      </c>
      <c r="AH15" s="36" t="s">
        <v>272</v>
      </c>
      <c r="AI15" s="284"/>
      <c r="AJ15" s="232">
        <f t="shared" si="3"/>
        <v>44623</v>
      </c>
      <c r="AK15" s="31" t="str">
        <f t="shared" si="4"/>
        <v>木</v>
      </c>
      <c r="AL15" s="286" t="s">
        <v>205</v>
      </c>
      <c r="AM15" s="37" t="s">
        <v>4</v>
      </c>
      <c r="AN15" s="37" t="s">
        <v>253</v>
      </c>
      <c r="AO15" s="37" t="s">
        <v>230</v>
      </c>
      <c r="AP15" s="37" t="s">
        <v>203</v>
      </c>
      <c r="AQ15" s="37" t="s">
        <v>253</v>
      </c>
      <c r="AR15" s="37"/>
      <c r="AS15" s="94"/>
      <c r="AT15" s="35">
        <f t="shared" si="5"/>
        <v>4</v>
      </c>
      <c r="AU15" s="8"/>
    </row>
    <row r="16" spans="1:60" ht="18" customHeight="1">
      <c r="A16" s="232">
        <v>44624</v>
      </c>
      <c r="B16" s="27" t="s">
        <v>40</v>
      </c>
      <c r="C16" s="235" t="s">
        <v>312</v>
      </c>
      <c r="D16" s="163" t="s">
        <v>303</v>
      </c>
      <c r="E16" s="163" t="s">
        <v>343</v>
      </c>
      <c r="F16" s="163" t="s">
        <v>4</v>
      </c>
      <c r="G16" s="163" t="s">
        <v>216</v>
      </c>
      <c r="H16" s="163" t="s">
        <v>203</v>
      </c>
      <c r="I16" s="163" t="s">
        <v>4</v>
      </c>
      <c r="J16" s="163" t="s">
        <v>226</v>
      </c>
      <c r="K16" s="163" t="s">
        <v>230</v>
      </c>
      <c r="L16" s="163" t="s">
        <v>203</v>
      </c>
      <c r="M16" s="163" t="s">
        <v>226</v>
      </c>
      <c r="N16" s="220" t="s">
        <v>234</v>
      </c>
      <c r="O16" s="251" t="s">
        <v>236</v>
      </c>
      <c r="P16" s="261">
        <f t="shared" si="0"/>
        <v>8</v>
      </c>
      <c r="Q16" s="256"/>
      <c r="R16" s="304"/>
      <c r="S16" s="232">
        <f t="shared" si="1"/>
        <v>44624</v>
      </c>
      <c r="T16" s="31" t="str">
        <f t="shared" si="2"/>
        <v>金</v>
      </c>
      <c r="U16" s="36" t="s">
        <v>205</v>
      </c>
      <c r="V16" s="32" t="s">
        <v>216</v>
      </c>
      <c r="W16" s="33" t="s">
        <v>207</v>
      </c>
      <c r="X16" s="32" t="s">
        <v>4</v>
      </c>
      <c r="Y16" s="32" t="s">
        <v>207</v>
      </c>
      <c r="Z16" s="32" t="s">
        <v>203</v>
      </c>
      <c r="AA16" s="32" t="s">
        <v>216</v>
      </c>
      <c r="AB16" s="32" t="s">
        <v>4</v>
      </c>
      <c r="AC16" s="32" t="s">
        <v>226</v>
      </c>
      <c r="AD16" s="32" t="s">
        <v>207</v>
      </c>
      <c r="AE16" s="32" t="s">
        <v>273</v>
      </c>
      <c r="AF16" s="34" t="s">
        <v>278</v>
      </c>
      <c r="AG16" s="35">
        <f t="shared" si="6"/>
        <v>6</v>
      </c>
      <c r="AH16" s="36"/>
      <c r="AI16" s="284"/>
      <c r="AJ16" s="232">
        <f t="shared" si="3"/>
        <v>44624</v>
      </c>
      <c r="AK16" s="31" t="str">
        <f t="shared" si="4"/>
        <v>金</v>
      </c>
      <c r="AL16" s="286" t="s">
        <v>203</v>
      </c>
      <c r="AM16" s="37" t="s">
        <v>4</v>
      </c>
      <c r="AN16" s="37" t="s">
        <v>230</v>
      </c>
      <c r="AO16" s="37" t="s">
        <v>253</v>
      </c>
      <c r="AP16" s="37" t="s">
        <v>230</v>
      </c>
      <c r="AQ16" s="37" t="s">
        <v>253</v>
      </c>
      <c r="AR16" s="37"/>
      <c r="AS16" s="94"/>
      <c r="AT16" s="35">
        <f t="shared" si="5"/>
        <v>3</v>
      </c>
    </row>
    <row r="17" spans="1:46" ht="18" customHeight="1">
      <c r="A17" s="232">
        <v>44625</v>
      </c>
      <c r="B17" s="27" t="s">
        <v>41</v>
      </c>
      <c r="C17" s="410" t="s">
        <v>176</v>
      </c>
      <c r="D17" s="411" t="s">
        <v>226</v>
      </c>
      <c r="E17" s="411" t="s">
        <v>205</v>
      </c>
      <c r="F17" s="411" t="s">
        <v>4</v>
      </c>
      <c r="G17" s="411" t="s">
        <v>216</v>
      </c>
      <c r="H17" s="411" t="s">
        <v>203</v>
      </c>
      <c r="I17" s="411" t="s">
        <v>216</v>
      </c>
      <c r="J17" s="411" t="s">
        <v>226</v>
      </c>
      <c r="K17" s="412" t="s">
        <v>4</v>
      </c>
      <c r="L17" s="411" t="s">
        <v>230</v>
      </c>
      <c r="M17" s="411" t="s">
        <v>226</v>
      </c>
      <c r="N17" s="412" t="s">
        <v>237</v>
      </c>
      <c r="O17" s="413" t="s">
        <v>231</v>
      </c>
      <c r="P17" s="261">
        <f t="shared" si="0"/>
        <v>8</v>
      </c>
      <c r="Q17" s="414"/>
      <c r="R17" s="415"/>
      <c r="S17" s="232">
        <f t="shared" si="1"/>
        <v>44625</v>
      </c>
      <c r="T17" s="31" t="str">
        <f t="shared" si="2"/>
        <v>土</v>
      </c>
      <c r="U17" s="416" t="s">
        <v>320</v>
      </c>
      <c r="V17" s="417" t="s">
        <v>4</v>
      </c>
      <c r="W17" s="418" t="s">
        <v>328</v>
      </c>
      <c r="X17" s="417" t="s">
        <v>4</v>
      </c>
      <c r="Y17" s="417" t="s">
        <v>205</v>
      </c>
      <c r="Z17" s="417" t="s">
        <v>203</v>
      </c>
      <c r="AA17" s="417">
        <v>15</v>
      </c>
      <c r="AB17" s="417">
        <v>10</v>
      </c>
      <c r="AC17" s="417" t="s">
        <v>207</v>
      </c>
      <c r="AD17" s="417" t="s">
        <v>226</v>
      </c>
      <c r="AE17" s="417" t="s">
        <v>278</v>
      </c>
      <c r="AF17" s="419" t="s">
        <v>207</v>
      </c>
      <c r="AG17" s="35">
        <f t="shared" si="6"/>
        <v>8</v>
      </c>
      <c r="AH17" s="416" t="s">
        <v>207</v>
      </c>
      <c r="AI17" s="420" t="s">
        <v>207</v>
      </c>
      <c r="AJ17" s="232">
        <f t="shared" si="3"/>
        <v>44625</v>
      </c>
      <c r="AK17" s="31" t="str">
        <f t="shared" si="4"/>
        <v>土</v>
      </c>
      <c r="AL17" s="421" t="s">
        <v>349</v>
      </c>
      <c r="AM17" s="417" t="s">
        <v>4</v>
      </c>
      <c r="AN17" s="417" t="s">
        <v>4</v>
      </c>
      <c r="AO17" s="417" t="s">
        <v>203</v>
      </c>
      <c r="AP17" s="417" t="s">
        <v>205</v>
      </c>
      <c r="AQ17" s="417" t="s">
        <v>253</v>
      </c>
      <c r="AR17" s="417"/>
      <c r="AS17" s="419"/>
      <c r="AT17" s="35">
        <f t="shared" si="5"/>
        <v>4</v>
      </c>
    </row>
    <row r="18" spans="1:46" ht="18" customHeight="1">
      <c r="A18" s="232">
        <v>44626</v>
      </c>
      <c r="B18" s="27" t="s">
        <v>35</v>
      </c>
      <c r="C18" s="410" t="s">
        <v>176</v>
      </c>
      <c r="D18" s="411" t="s">
        <v>226</v>
      </c>
      <c r="E18" s="411" t="s">
        <v>203</v>
      </c>
      <c r="F18" s="411" t="s">
        <v>4</v>
      </c>
      <c r="G18" s="411" t="s">
        <v>226</v>
      </c>
      <c r="H18" s="411" t="s">
        <v>203</v>
      </c>
      <c r="I18" s="411" t="s">
        <v>4</v>
      </c>
      <c r="J18" s="411" t="s">
        <v>226</v>
      </c>
      <c r="K18" s="411" t="s">
        <v>4</v>
      </c>
      <c r="L18" s="411" t="s">
        <v>4</v>
      </c>
      <c r="M18" s="411" t="s">
        <v>203</v>
      </c>
      <c r="N18" s="412" t="s">
        <v>234</v>
      </c>
      <c r="O18" s="413" t="s">
        <v>231</v>
      </c>
      <c r="P18" s="261">
        <f t="shared" si="0"/>
        <v>11</v>
      </c>
      <c r="Q18" s="414"/>
      <c r="R18" s="415"/>
      <c r="S18" s="232">
        <f t="shared" si="1"/>
        <v>44626</v>
      </c>
      <c r="T18" s="31" t="str">
        <f t="shared" si="2"/>
        <v>日</v>
      </c>
      <c r="U18" s="416" t="s">
        <v>321</v>
      </c>
      <c r="V18" s="417" t="s">
        <v>4</v>
      </c>
      <c r="W18" s="418" t="s">
        <v>330</v>
      </c>
      <c r="X18" s="417" t="s">
        <v>4</v>
      </c>
      <c r="Y18" s="417" t="s">
        <v>205</v>
      </c>
      <c r="Z18" s="417" t="s">
        <v>203</v>
      </c>
      <c r="AA18" s="417">
        <v>15</v>
      </c>
      <c r="AB18" s="417" t="s">
        <v>275</v>
      </c>
      <c r="AC18" s="417" t="s">
        <v>226</v>
      </c>
      <c r="AD18" s="417" t="s">
        <v>226</v>
      </c>
      <c r="AE18" s="417" t="s">
        <v>274</v>
      </c>
      <c r="AF18" s="419" t="s">
        <v>5</v>
      </c>
      <c r="AG18" s="35">
        <f t="shared" si="6"/>
        <v>9</v>
      </c>
      <c r="AH18" s="416" t="s">
        <v>207</v>
      </c>
      <c r="AI18" s="420" t="s">
        <v>207</v>
      </c>
      <c r="AJ18" s="232">
        <f t="shared" si="3"/>
        <v>44626</v>
      </c>
      <c r="AK18" s="31" t="str">
        <f t="shared" si="4"/>
        <v>日</v>
      </c>
      <c r="AL18" s="421" t="s">
        <v>205</v>
      </c>
      <c r="AM18" s="417" t="s">
        <v>4</v>
      </c>
      <c r="AN18" s="417" t="s">
        <v>4</v>
      </c>
      <c r="AO18" s="417" t="s">
        <v>203</v>
      </c>
      <c r="AP18" s="417" t="s">
        <v>205</v>
      </c>
      <c r="AQ18" s="417" t="s">
        <v>253</v>
      </c>
      <c r="AR18" s="417"/>
      <c r="AS18" s="419"/>
      <c r="AT18" s="35">
        <f t="shared" si="5"/>
        <v>5</v>
      </c>
    </row>
    <row r="19" spans="1:46" s="3" customFormat="1" ht="18" customHeight="1">
      <c r="A19" s="232">
        <v>44627</v>
      </c>
      <c r="B19" s="27" t="s">
        <v>36</v>
      </c>
      <c r="C19" s="235" t="s">
        <v>313</v>
      </c>
      <c r="D19" s="163" t="s">
        <v>216</v>
      </c>
      <c r="E19" s="163" t="s">
        <v>357</v>
      </c>
      <c r="F19" s="163" t="s">
        <v>4</v>
      </c>
      <c r="G19" s="163" t="s">
        <v>226</v>
      </c>
      <c r="H19" s="163" t="s">
        <v>203</v>
      </c>
      <c r="I19" s="163" t="s">
        <v>4</v>
      </c>
      <c r="J19" s="163" t="s">
        <v>207</v>
      </c>
      <c r="K19" s="163" t="s">
        <v>4</v>
      </c>
      <c r="L19" s="163" t="s">
        <v>203</v>
      </c>
      <c r="M19" s="163" t="s">
        <v>230</v>
      </c>
      <c r="N19" s="220" t="s">
        <v>207</v>
      </c>
      <c r="O19" s="251" t="s">
        <v>231</v>
      </c>
      <c r="P19" s="261">
        <f t="shared" si="0"/>
        <v>8</v>
      </c>
      <c r="Q19" s="256"/>
      <c r="R19" s="304"/>
      <c r="S19" s="232">
        <f t="shared" si="1"/>
        <v>44627</v>
      </c>
      <c r="T19" s="31" t="str">
        <f t="shared" si="2"/>
        <v>月</v>
      </c>
      <c r="U19" s="36" t="s">
        <v>205</v>
      </c>
      <c r="V19" s="32" t="s">
        <v>216</v>
      </c>
      <c r="W19" s="33" t="s">
        <v>203</v>
      </c>
      <c r="X19" s="32" t="s">
        <v>4</v>
      </c>
      <c r="Y19" s="32" t="s">
        <v>205</v>
      </c>
      <c r="Z19" s="32" t="s">
        <v>207</v>
      </c>
      <c r="AA19" s="32">
        <v>15</v>
      </c>
      <c r="AB19" s="32" t="s">
        <v>216</v>
      </c>
      <c r="AC19" s="32">
        <v>18</v>
      </c>
      <c r="AD19" s="32" t="s">
        <v>226</v>
      </c>
      <c r="AE19" s="32" t="s">
        <v>271</v>
      </c>
      <c r="AF19" s="34" t="s">
        <v>205</v>
      </c>
      <c r="AG19" s="35">
        <f t="shared" si="6"/>
        <v>9</v>
      </c>
      <c r="AH19" s="36"/>
      <c r="AI19" s="284"/>
      <c r="AJ19" s="232">
        <f t="shared" si="3"/>
        <v>44627</v>
      </c>
      <c r="AK19" s="31" t="str">
        <f t="shared" si="4"/>
        <v>月</v>
      </c>
      <c r="AL19" s="286" t="s">
        <v>230</v>
      </c>
      <c r="AM19" s="37" t="s">
        <v>230</v>
      </c>
      <c r="AN19" s="37" t="s">
        <v>4</v>
      </c>
      <c r="AO19" s="37" t="s">
        <v>203</v>
      </c>
      <c r="AP19" s="37" t="s">
        <v>205</v>
      </c>
      <c r="AQ19" s="37" t="s">
        <v>349</v>
      </c>
      <c r="AR19" s="37"/>
      <c r="AS19" s="94"/>
      <c r="AT19" s="35">
        <f t="shared" si="5"/>
        <v>3</v>
      </c>
    </row>
    <row r="20" spans="1:46" s="3" customFormat="1" ht="18" customHeight="1">
      <c r="A20" s="232">
        <v>44628</v>
      </c>
      <c r="B20" s="27" t="s">
        <v>37</v>
      </c>
      <c r="C20" s="235" t="s">
        <v>285</v>
      </c>
      <c r="D20" s="163" t="s">
        <v>4</v>
      </c>
      <c r="E20" s="163" t="s">
        <v>303</v>
      </c>
      <c r="F20" s="163" t="s">
        <v>276</v>
      </c>
      <c r="G20" s="163" t="s">
        <v>226</v>
      </c>
      <c r="H20" s="163" t="s">
        <v>203</v>
      </c>
      <c r="I20" s="163" t="s">
        <v>4</v>
      </c>
      <c r="J20" s="163" t="s">
        <v>207</v>
      </c>
      <c r="K20" s="163" t="s">
        <v>4</v>
      </c>
      <c r="L20" s="163" t="s">
        <v>230</v>
      </c>
      <c r="M20" s="163" t="s">
        <v>4</v>
      </c>
      <c r="N20" s="220" t="s">
        <v>234</v>
      </c>
      <c r="O20" s="251" t="s">
        <v>207</v>
      </c>
      <c r="P20" s="261">
        <f t="shared" si="0"/>
        <v>8</v>
      </c>
      <c r="Q20" s="256"/>
      <c r="R20" s="304"/>
      <c r="S20" s="232">
        <f t="shared" si="1"/>
        <v>44628</v>
      </c>
      <c r="T20" s="31" t="str">
        <f t="shared" si="2"/>
        <v>火</v>
      </c>
      <c r="U20" s="36" t="s">
        <v>205</v>
      </c>
      <c r="V20" s="32" t="s">
        <v>4</v>
      </c>
      <c r="W20" s="33" t="s">
        <v>330</v>
      </c>
      <c r="X20" s="32" t="s">
        <v>4</v>
      </c>
      <c r="Y20" s="32" t="s">
        <v>205</v>
      </c>
      <c r="Z20" s="32" t="s">
        <v>207</v>
      </c>
      <c r="AA20" s="32">
        <v>15</v>
      </c>
      <c r="AB20" s="32" t="s">
        <v>216</v>
      </c>
      <c r="AC20" s="32" t="s">
        <v>226</v>
      </c>
      <c r="AD20" s="32" t="s">
        <v>275</v>
      </c>
      <c r="AE20" s="32" t="s">
        <v>207</v>
      </c>
      <c r="AF20" s="34" t="s">
        <v>278</v>
      </c>
      <c r="AG20" s="35">
        <f t="shared" si="6"/>
        <v>7</v>
      </c>
      <c r="AH20" s="36"/>
      <c r="AI20" s="284"/>
      <c r="AJ20" s="232">
        <f t="shared" si="3"/>
        <v>44628</v>
      </c>
      <c r="AK20" s="31" t="str">
        <f t="shared" si="4"/>
        <v>火</v>
      </c>
      <c r="AL20" s="286" t="s">
        <v>205</v>
      </c>
      <c r="AM20" s="37" t="s">
        <v>4</v>
      </c>
      <c r="AN20" s="37" t="s">
        <v>207</v>
      </c>
      <c r="AO20" s="37" t="s">
        <v>230</v>
      </c>
      <c r="AP20" s="37" t="s">
        <v>203</v>
      </c>
      <c r="AQ20" s="37" t="s">
        <v>350</v>
      </c>
      <c r="AR20" s="37"/>
      <c r="AS20" s="94"/>
      <c r="AT20" s="35">
        <f t="shared" si="5"/>
        <v>3</v>
      </c>
    </row>
    <row r="21" spans="1:46" s="3" customFormat="1" ht="18" customHeight="1">
      <c r="A21" s="232">
        <v>44629</v>
      </c>
      <c r="B21" s="27" t="s">
        <v>38</v>
      </c>
      <c r="C21" s="235" t="s">
        <v>210</v>
      </c>
      <c r="D21" s="163" t="s">
        <v>216</v>
      </c>
      <c r="E21" s="163" t="s">
        <v>210</v>
      </c>
      <c r="F21" s="163" t="s">
        <v>303</v>
      </c>
      <c r="G21" s="163" t="s">
        <v>226</v>
      </c>
      <c r="H21" s="163" t="s">
        <v>216</v>
      </c>
      <c r="I21" s="163" t="s">
        <v>4</v>
      </c>
      <c r="J21" s="163" t="s">
        <v>4</v>
      </c>
      <c r="K21" s="163" t="s">
        <v>4</v>
      </c>
      <c r="L21" s="163" t="s">
        <v>203</v>
      </c>
      <c r="M21" s="163" t="s">
        <v>226</v>
      </c>
      <c r="N21" s="220" t="s">
        <v>234</v>
      </c>
      <c r="O21" s="251" t="s">
        <v>207</v>
      </c>
      <c r="P21" s="261">
        <f t="shared" si="0"/>
        <v>8</v>
      </c>
      <c r="Q21" s="256"/>
      <c r="R21" s="304"/>
      <c r="S21" s="232">
        <f t="shared" si="1"/>
        <v>44629</v>
      </c>
      <c r="T21" s="31" t="str">
        <f t="shared" si="2"/>
        <v>水</v>
      </c>
      <c r="U21" s="36" t="s">
        <v>210</v>
      </c>
      <c r="V21" s="32" t="s">
        <v>4</v>
      </c>
      <c r="W21" s="33" t="s">
        <v>210</v>
      </c>
      <c r="X21" s="32" t="s">
        <v>216</v>
      </c>
      <c r="Y21" s="32" t="s">
        <v>207</v>
      </c>
      <c r="Z21" s="32" t="s">
        <v>203</v>
      </c>
      <c r="AA21" s="32">
        <v>15</v>
      </c>
      <c r="AB21" s="32">
        <v>10</v>
      </c>
      <c r="AC21" s="32" t="s">
        <v>207</v>
      </c>
      <c r="AD21" s="32" t="s">
        <v>226</v>
      </c>
      <c r="AE21" s="32" t="s">
        <v>271</v>
      </c>
      <c r="AF21" s="34" t="s">
        <v>207</v>
      </c>
      <c r="AG21" s="35">
        <f t="shared" si="6"/>
        <v>6</v>
      </c>
      <c r="AH21" s="36"/>
      <c r="AI21" s="284"/>
      <c r="AJ21" s="232">
        <f t="shared" si="3"/>
        <v>44629</v>
      </c>
      <c r="AK21" s="31" t="str">
        <f t="shared" si="4"/>
        <v>水</v>
      </c>
      <c r="AL21" s="286" t="s">
        <v>251</v>
      </c>
      <c r="AM21" s="37" t="s">
        <v>4</v>
      </c>
      <c r="AN21" s="37" t="s">
        <v>210</v>
      </c>
      <c r="AO21" s="37" t="s">
        <v>230</v>
      </c>
      <c r="AP21" s="37" t="s">
        <v>203</v>
      </c>
      <c r="AQ21" s="37" t="s">
        <v>350</v>
      </c>
      <c r="AR21" s="37"/>
      <c r="AS21" s="94"/>
      <c r="AT21" s="35">
        <f t="shared" si="5"/>
        <v>2</v>
      </c>
    </row>
    <row r="22" spans="1:46" s="3" customFormat="1" ht="18" customHeight="1">
      <c r="A22" s="232">
        <v>44630</v>
      </c>
      <c r="B22" s="27" t="s">
        <v>39</v>
      </c>
      <c r="C22" s="235" t="s">
        <v>176</v>
      </c>
      <c r="D22" s="481" t="s">
        <v>214</v>
      </c>
      <c r="E22" s="163" t="s">
        <v>226</v>
      </c>
      <c r="F22" s="163" t="s">
        <v>4</v>
      </c>
      <c r="G22" s="163" t="s">
        <v>226</v>
      </c>
      <c r="H22" s="163" t="s">
        <v>216</v>
      </c>
      <c r="I22" s="163" t="s">
        <v>207</v>
      </c>
      <c r="J22" s="163" t="s">
        <v>4</v>
      </c>
      <c r="K22" s="163" t="s">
        <v>230</v>
      </c>
      <c r="L22" s="163" t="s">
        <v>203</v>
      </c>
      <c r="M22" s="163" t="s">
        <v>226</v>
      </c>
      <c r="N22" s="220" t="s">
        <v>207</v>
      </c>
      <c r="O22" s="251" t="s">
        <v>234</v>
      </c>
      <c r="P22" s="261">
        <f t="shared" si="0"/>
        <v>8</v>
      </c>
      <c r="Q22" s="256"/>
      <c r="R22" s="304"/>
      <c r="S22" s="232">
        <f t="shared" si="1"/>
        <v>44630</v>
      </c>
      <c r="T22" s="31" t="str">
        <f t="shared" si="2"/>
        <v>木</v>
      </c>
      <c r="U22" s="36" t="s">
        <v>320</v>
      </c>
      <c r="V22" s="32" t="s">
        <v>4</v>
      </c>
      <c r="W22" s="33" t="s">
        <v>207</v>
      </c>
      <c r="X22" s="32" t="s">
        <v>216</v>
      </c>
      <c r="Y22" s="32" t="s">
        <v>205</v>
      </c>
      <c r="Z22" s="32" t="s">
        <v>226</v>
      </c>
      <c r="AA22" s="32" t="s">
        <v>216</v>
      </c>
      <c r="AB22" s="32">
        <v>10</v>
      </c>
      <c r="AC22" s="36" t="s">
        <v>320</v>
      </c>
      <c r="AD22" s="32" t="s">
        <v>207</v>
      </c>
      <c r="AE22" s="32" t="s">
        <v>274</v>
      </c>
      <c r="AF22" s="34" t="s">
        <v>205</v>
      </c>
      <c r="AG22" s="35">
        <f t="shared" si="6"/>
        <v>6</v>
      </c>
      <c r="AH22" s="36"/>
      <c r="AI22" s="284"/>
      <c r="AJ22" s="232">
        <f t="shared" si="3"/>
        <v>44630</v>
      </c>
      <c r="AK22" s="31" t="str">
        <f t="shared" si="4"/>
        <v>木</v>
      </c>
      <c r="AL22" s="286" t="s">
        <v>230</v>
      </c>
      <c r="AM22" s="37" t="s">
        <v>4</v>
      </c>
      <c r="AN22" s="37" t="s">
        <v>230</v>
      </c>
      <c r="AO22" s="37" t="s">
        <v>203</v>
      </c>
      <c r="AP22" s="37" t="s">
        <v>230</v>
      </c>
      <c r="AQ22" s="37" t="s">
        <v>349</v>
      </c>
      <c r="AR22" s="37"/>
      <c r="AS22" s="94"/>
      <c r="AT22" s="35">
        <f t="shared" si="5"/>
        <v>2</v>
      </c>
    </row>
    <row r="23" spans="1:46" s="3" customFormat="1" ht="18" customHeight="1">
      <c r="A23" s="232">
        <v>44631</v>
      </c>
      <c r="B23" s="27" t="s">
        <v>40</v>
      </c>
      <c r="C23" s="235" t="s">
        <v>176</v>
      </c>
      <c r="D23" s="163" t="s">
        <v>226</v>
      </c>
      <c r="E23" s="163" t="s">
        <v>207</v>
      </c>
      <c r="F23" s="163" t="s">
        <v>4</v>
      </c>
      <c r="G23" s="163" t="s">
        <v>216</v>
      </c>
      <c r="H23" s="163" t="s">
        <v>203</v>
      </c>
      <c r="I23" s="163" t="s">
        <v>4</v>
      </c>
      <c r="J23" s="163" t="s">
        <v>207</v>
      </c>
      <c r="K23" s="163" t="s">
        <v>230</v>
      </c>
      <c r="L23" s="163" t="s">
        <v>203</v>
      </c>
      <c r="M23" s="163" t="s">
        <v>226</v>
      </c>
      <c r="N23" s="220" t="s">
        <v>237</v>
      </c>
      <c r="O23" s="251" t="s">
        <v>231</v>
      </c>
      <c r="P23" s="261">
        <f t="shared" si="0"/>
        <v>7</v>
      </c>
      <c r="Q23" s="256"/>
      <c r="R23" s="304"/>
      <c r="S23" s="232">
        <f t="shared" si="1"/>
        <v>44631</v>
      </c>
      <c r="T23" s="31" t="str">
        <f t="shared" si="2"/>
        <v>金</v>
      </c>
      <c r="U23" s="36" t="s">
        <v>345</v>
      </c>
      <c r="V23" s="32" t="s">
        <v>216</v>
      </c>
      <c r="W23" s="33" t="s">
        <v>207</v>
      </c>
      <c r="X23" s="32" t="s">
        <v>4</v>
      </c>
      <c r="Y23" s="32" t="s">
        <v>207</v>
      </c>
      <c r="Z23" s="32" t="s">
        <v>226</v>
      </c>
      <c r="AA23" s="32" t="s">
        <v>216</v>
      </c>
      <c r="AB23" s="32">
        <v>10</v>
      </c>
      <c r="AC23" s="36" t="s">
        <v>320</v>
      </c>
      <c r="AD23" s="32" t="s">
        <v>207</v>
      </c>
      <c r="AE23" s="32" t="s">
        <v>216</v>
      </c>
      <c r="AF23" s="34" t="s">
        <v>278</v>
      </c>
      <c r="AG23" s="35">
        <f t="shared" si="6"/>
        <v>4</v>
      </c>
      <c r="AH23" s="36"/>
      <c r="AI23" s="284"/>
      <c r="AJ23" s="232">
        <f t="shared" si="3"/>
        <v>44631</v>
      </c>
      <c r="AK23" s="31" t="str">
        <f t="shared" si="4"/>
        <v>金</v>
      </c>
      <c r="AL23" s="286" t="s">
        <v>205</v>
      </c>
      <c r="AM23" s="37" t="s">
        <v>230</v>
      </c>
      <c r="AN23" s="37" t="s">
        <v>4</v>
      </c>
      <c r="AO23" s="37" t="s">
        <v>203</v>
      </c>
      <c r="AP23" s="37" t="s">
        <v>205</v>
      </c>
      <c r="AQ23" s="37" t="s">
        <v>253</v>
      </c>
      <c r="AR23" s="37"/>
      <c r="AS23" s="94"/>
      <c r="AT23" s="35">
        <f t="shared" si="5"/>
        <v>4</v>
      </c>
    </row>
    <row r="24" spans="1:46" s="3" customFormat="1" ht="18" customHeight="1">
      <c r="A24" s="232">
        <v>44632</v>
      </c>
      <c r="B24" s="27" t="s">
        <v>41</v>
      </c>
      <c r="C24" s="410" t="s">
        <v>238</v>
      </c>
      <c r="D24" s="411" t="s">
        <v>226</v>
      </c>
      <c r="E24" s="411" t="s">
        <v>226</v>
      </c>
      <c r="F24" s="411" t="s">
        <v>4</v>
      </c>
      <c r="G24" s="411" t="s">
        <v>216</v>
      </c>
      <c r="H24" s="411" t="s">
        <v>203</v>
      </c>
      <c r="I24" s="411" t="s">
        <v>216</v>
      </c>
      <c r="J24" s="411" t="s">
        <v>4</v>
      </c>
      <c r="K24" s="411" t="s">
        <v>4</v>
      </c>
      <c r="L24" s="411" t="s">
        <v>230</v>
      </c>
      <c r="M24" s="411" t="s">
        <v>226</v>
      </c>
      <c r="N24" s="412" t="s">
        <v>239</v>
      </c>
      <c r="O24" s="413" t="s">
        <v>231</v>
      </c>
      <c r="P24" s="261">
        <f t="shared" si="0"/>
        <v>8</v>
      </c>
      <c r="Q24" s="414"/>
      <c r="R24" s="415"/>
      <c r="S24" s="232">
        <f t="shared" si="1"/>
        <v>44632</v>
      </c>
      <c r="T24" s="31" t="str">
        <f t="shared" si="2"/>
        <v>土</v>
      </c>
      <c r="U24" s="416" t="s">
        <v>207</v>
      </c>
      <c r="V24" s="417" t="s">
        <v>4</v>
      </c>
      <c r="W24" s="418" t="s">
        <v>330</v>
      </c>
      <c r="X24" s="417" t="s">
        <v>4</v>
      </c>
      <c r="Y24" s="417" t="s">
        <v>205</v>
      </c>
      <c r="Z24" s="417" t="s">
        <v>203</v>
      </c>
      <c r="AA24" s="417">
        <v>15</v>
      </c>
      <c r="AB24" s="417" t="s">
        <v>216</v>
      </c>
      <c r="AC24" s="417" t="s">
        <v>207</v>
      </c>
      <c r="AD24" s="417" t="s">
        <v>226</v>
      </c>
      <c r="AE24" s="417" t="s">
        <v>271</v>
      </c>
      <c r="AF24" s="419" t="s">
        <v>207</v>
      </c>
      <c r="AG24" s="35">
        <f t="shared" si="6"/>
        <v>7</v>
      </c>
      <c r="AH24" s="416" t="s">
        <v>207</v>
      </c>
      <c r="AI24" s="420" t="s">
        <v>207</v>
      </c>
      <c r="AJ24" s="232">
        <f t="shared" si="3"/>
        <v>44632</v>
      </c>
      <c r="AK24" s="31" t="str">
        <f t="shared" si="4"/>
        <v>土</v>
      </c>
      <c r="AL24" s="421" t="s">
        <v>205</v>
      </c>
      <c r="AM24" s="417" t="s">
        <v>4</v>
      </c>
      <c r="AN24" s="417" t="s">
        <v>4</v>
      </c>
      <c r="AO24" s="417" t="s">
        <v>203</v>
      </c>
      <c r="AP24" s="417" t="s">
        <v>230</v>
      </c>
      <c r="AQ24" s="417" t="s">
        <v>253</v>
      </c>
      <c r="AR24" s="417"/>
      <c r="AS24" s="419"/>
      <c r="AT24" s="35">
        <f t="shared" si="5"/>
        <v>4</v>
      </c>
    </row>
    <row r="25" spans="1:46" s="3" customFormat="1" ht="18" customHeight="1">
      <c r="A25" s="232">
        <v>44633</v>
      </c>
      <c r="B25" s="27" t="s">
        <v>35</v>
      </c>
      <c r="C25" s="410" t="s">
        <v>284</v>
      </c>
      <c r="D25" s="411" t="s">
        <v>226</v>
      </c>
      <c r="E25" s="411" t="s">
        <v>226</v>
      </c>
      <c r="F25" s="411" t="s">
        <v>358</v>
      </c>
      <c r="G25" s="411" t="s">
        <v>226</v>
      </c>
      <c r="H25" s="411" t="s">
        <v>203</v>
      </c>
      <c r="I25" s="411" t="s">
        <v>4</v>
      </c>
      <c r="J25" s="411" t="s">
        <v>4</v>
      </c>
      <c r="K25" s="411" t="s">
        <v>4</v>
      </c>
      <c r="L25" s="411" t="s">
        <v>4</v>
      </c>
      <c r="M25" s="411" t="s">
        <v>203</v>
      </c>
      <c r="N25" s="412" t="s">
        <v>234</v>
      </c>
      <c r="O25" s="413" t="s">
        <v>216</v>
      </c>
      <c r="P25" s="261">
        <f t="shared" si="0"/>
        <v>11</v>
      </c>
      <c r="Q25" s="414"/>
      <c r="R25" s="415"/>
      <c r="S25" s="232">
        <f t="shared" si="1"/>
        <v>44633</v>
      </c>
      <c r="T25" s="31" t="str">
        <f t="shared" si="2"/>
        <v>日</v>
      </c>
      <c r="U25" s="416" t="s">
        <v>205</v>
      </c>
      <c r="V25" s="417" t="s">
        <v>4</v>
      </c>
      <c r="W25" s="418" t="s">
        <v>203</v>
      </c>
      <c r="X25" s="417" t="s">
        <v>4</v>
      </c>
      <c r="Y25" s="417" t="s">
        <v>205</v>
      </c>
      <c r="Z25" s="417" t="s">
        <v>207</v>
      </c>
      <c r="AA25" s="417">
        <v>15</v>
      </c>
      <c r="AB25" s="417">
        <v>10</v>
      </c>
      <c r="AC25" s="417" t="s">
        <v>226</v>
      </c>
      <c r="AD25" s="417" t="s">
        <v>226</v>
      </c>
      <c r="AE25" s="417" t="s">
        <v>274</v>
      </c>
      <c r="AF25" s="419" t="s">
        <v>5</v>
      </c>
      <c r="AG25" s="35">
        <f t="shared" si="6"/>
        <v>11</v>
      </c>
      <c r="AH25" s="416" t="s">
        <v>207</v>
      </c>
      <c r="AI25" s="420" t="s">
        <v>207</v>
      </c>
      <c r="AJ25" s="232">
        <f t="shared" si="3"/>
        <v>44633</v>
      </c>
      <c r="AK25" s="31" t="str">
        <f t="shared" si="4"/>
        <v>日</v>
      </c>
      <c r="AL25" s="421" t="s">
        <v>205</v>
      </c>
      <c r="AM25" s="417" t="s">
        <v>4</v>
      </c>
      <c r="AN25" s="417" t="s">
        <v>4</v>
      </c>
      <c r="AO25" s="417" t="s">
        <v>203</v>
      </c>
      <c r="AP25" s="417" t="s">
        <v>205</v>
      </c>
      <c r="AQ25" s="417" t="s">
        <v>253</v>
      </c>
      <c r="AR25" s="417"/>
      <c r="AS25" s="419"/>
      <c r="AT25" s="35">
        <f t="shared" si="5"/>
        <v>5</v>
      </c>
    </row>
    <row r="26" spans="1:46" s="3" customFormat="1" ht="18" customHeight="1">
      <c r="A26" s="232">
        <v>44634</v>
      </c>
      <c r="B26" s="27" t="s">
        <v>36</v>
      </c>
      <c r="C26" s="235" t="s">
        <v>317</v>
      </c>
      <c r="D26" s="163" t="s">
        <v>216</v>
      </c>
      <c r="E26" s="163" t="s">
        <v>216</v>
      </c>
      <c r="F26" s="163" t="s">
        <v>207</v>
      </c>
      <c r="G26" s="163" t="s">
        <v>226</v>
      </c>
      <c r="H26" s="163" t="s">
        <v>203</v>
      </c>
      <c r="I26" s="163" t="s">
        <v>4</v>
      </c>
      <c r="J26" s="163" t="s">
        <v>4</v>
      </c>
      <c r="K26" s="163" t="s">
        <v>4</v>
      </c>
      <c r="L26" s="163" t="s">
        <v>203</v>
      </c>
      <c r="M26" s="163" t="s">
        <v>230</v>
      </c>
      <c r="N26" s="220" t="s">
        <v>207</v>
      </c>
      <c r="O26" s="251" t="s">
        <v>231</v>
      </c>
      <c r="P26" s="261">
        <f t="shared" si="0"/>
        <v>7</v>
      </c>
      <c r="Q26" s="256"/>
      <c r="R26" s="304"/>
      <c r="S26" s="232">
        <f t="shared" si="1"/>
        <v>44634</v>
      </c>
      <c r="T26" s="165" t="str">
        <f t="shared" si="2"/>
        <v>月</v>
      </c>
      <c r="U26" s="36" t="s">
        <v>205</v>
      </c>
      <c r="V26" s="32" t="s">
        <v>216</v>
      </c>
      <c r="W26" s="33" t="s">
        <v>203</v>
      </c>
      <c r="X26" s="32" t="s">
        <v>4</v>
      </c>
      <c r="Y26" s="32" t="s">
        <v>205</v>
      </c>
      <c r="Z26" s="32" t="s">
        <v>203</v>
      </c>
      <c r="AA26" s="32">
        <v>15</v>
      </c>
      <c r="AB26" s="32" t="s">
        <v>216</v>
      </c>
      <c r="AC26" s="32" t="s">
        <v>226</v>
      </c>
      <c r="AD26" s="32" t="s">
        <v>226</v>
      </c>
      <c r="AE26" s="32" t="s">
        <v>216</v>
      </c>
      <c r="AF26" s="34" t="s">
        <v>205</v>
      </c>
      <c r="AG26" s="35">
        <f t="shared" si="6"/>
        <v>9</v>
      </c>
      <c r="AH26" s="36"/>
      <c r="AI26" s="284" t="s">
        <v>275</v>
      </c>
      <c r="AJ26" s="232">
        <f t="shared" si="3"/>
        <v>44634</v>
      </c>
      <c r="AK26" s="165" t="str">
        <f t="shared" si="4"/>
        <v>月</v>
      </c>
      <c r="AL26" s="286" t="s">
        <v>252</v>
      </c>
      <c r="AM26" s="37" t="s">
        <v>230</v>
      </c>
      <c r="AN26" s="37" t="s">
        <v>4</v>
      </c>
      <c r="AO26" s="37" t="s">
        <v>203</v>
      </c>
      <c r="AP26" s="37" t="s">
        <v>205</v>
      </c>
      <c r="AQ26" s="37" t="s">
        <v>230</v>
      </c>
      <c r="AR26" s="37"/>
      <c r="AS26" s="94"/>
      <c r="AT26" s="35">
        <f t="shared" si="5"/>
        <v>4</v>
      </c>
    </row>
    <row r="27" spans="1:46" ht="18" customHeight="1">
      <c r="A27" s="232">
        <v>44635</v>
      </c>
      <c r="B27" s="27" t="s">
        <v>37</v>
      </c>
      <c r="C27" s="235" t="s">
        <v>243</v>
      </c>
      <c r="D27" s="163" t="s">
        <v>226</v>
      </c>
      <c r="E27" s="163" t="s">
        <v>203</v>
      </c>
      <c r="F27" s="163" t="s">
        <v>4</v>
      </c>
      <c r="G27" s="163" t="s">
        <v>226</v>
      </c>
      <c r="H27" s="163" t="s">
        <v>203</v>
      </c>
      <c r="I27" s="163" t="s">
        <v>4</v>
      </c>
      <c r="J27" s="163" t="s">
        <v>4</v>
      </c>
      <c r="K27" s="163" t="s">
        <v>4</v>
      </c>
      <c r="L27" s="163" t="s">
        <v>230</v>
      </c>
      <c r="M27" s="163" t="s">
        <v>230</v>
      </c>
      <c r="N27" s="220" t="s">
        <v>241</v>
      </c>
      <c r="O27" s="251" t="s">
        <v>231</v>
      </c>
      <c r="P27" s="261">
        <f t="shared" si="0"/>
        <v>9</v>
      </c>
      <c r="Q27" s="256"/>
      <c r="R27" s="304"/>
      <c r="S27" s="232">
        <f t="shared" si="1"/>
        <v>44635</v>
      </c>
      <c r="T27" s="31" t="str">
        <f t="shared" si="2"/>
        <v>火</v>
      </c>
      <c r="U27" s="36" t="s">
        <v>205</v>
      </c>
      <c r="V27" s="32" t="s">
        <v>275</v>
      </c>
      <c r="W27" s="33" t="s">
        <v>203</v>
      </c>
      <c r="X27" s="32" t="s">
        <v>4</v>
      </c>
      <c r="Y27" s="32" t="s">
        <v>346</v>
      </c>
      <c r="Z27" s="32" t="s">
        <v>203</v>
      </c>
      <c r="AA27" s="32">
        <v>15</v>
      </c>
      <c r="AB27" s="32">
        <v>10</v>
      </c>
      <c r="AC27" s="32" t="s">
        <v>226</v>
      </c>
      <c r="AD27" s="32" t="s">
        <v>226</v>
      </c>
      <c r="AE27" s="32" t="s">
        <v>207</v>
      </c>
      <c r="AF27" s="34" t="s">
        <v>203</v>
      </c>
      <c r="AG27" s="35">
        <f t="shared" si="6"/>
        <v>10</v>
      </c>
      <c r="AH27" s="36" t="s">
        <v>275</v>
      </c>
      <c r="AI27" s="284"/>
      <c r="AJ27" s="232">
        <f t="shared" si="3"/>
        <v>44635</v>
      </c>
      <c r="AK27" s="31" t="str">
        <f t="shared" si="4"/>
        <v>火</v>
      </c>
      <c r="AL27" s="286" t="s">
        <v>252</v>
      </c>
      <c r="AM27" s="37" t="s">
        <v>4</v>
      </c>
      <c r="AN27" s="37" t="s">
        <v>4</v>
      </c>
      <c r="AO27" s="37" t="s">
        <v>203</v>
      </c>
      <c r="AP27" s="37" t="s">
        <v>230</v>
      </c>
      <c r="AQ27" s="37" t="s">
        <v>253</v>
      </c>
      <c r="AR27" s="37"/>
      <c r="AS27" s="94"/>
      <c r="AT27" s="35">
        <f t="shared" si="5"/>
        <v>4</v>
      </c>
    </row>
    <row r="28" spans="1:46" ht="18" customHeight="1">
      <c r="A28" s="232">
        <v>44636</v>
      </c>
      <c r="B28" s="27" t="s">
        <v>38</v>
      </c>
      <c r="C28" s="235" t="s">
        <v>240</v>
      </c>
      <c r="D28" s="163" t="s">
        <v>226</v>
      </c>
      <c r="E28" s="163" t="s">
        <v>203</v>
      </c>
      <c r="F28" s="163" t="s">
        <v>4</v>
      </c>
      <c r="G28" s="163" t="s">
        <v>226</v>
      </c>
      <c r="H28" s="163" t="s">
        <v>203</v>
      </c>
      <c r="I28" s="163" t="s">
        <v>4</v>
      </c>
      <c r="J28" s="163" t="s">
        <v>4</v>
      </c>
      <c r="K28" s="163" t="s">
        <v>4</v>
      </c>
      <c r="L28" s="163" t="s">
        <v>203</v>
      </c>
      <c r="M28" s="163" t="s">
        <v>226</v>
      </c>
      <c r="N28" s="220" t="s">
        <v>241</v>
      </c>
      <c r="O28" s="251" t="s">
        <v>231</v>
      </c>
      <c r="P28" s="261">
        <f t="shared" si="0"/>
        <v>11</v>
      </c>
      <c r="Q28" s="256"/>
      <c r="R28" s="304"/>
      <c r="S28" s="232">
        <f t="shared" si="1"/>
        <v>44636</v>
      </c>
      <c r="T28" s="31" t="str">
        <f t="shared" si="2"/>
        <v>水</v>
      </c>
      <c r="U28" s="36" t="s">
        <v>207</v>
      </c>
      <c r="V28" s="32" t="s">
        <v>275</v>
      </c>
      <c r="W28" s="33" t="s">
        <v>203</v>
      </c>
      <c r="X28" s="32" t="s">
        <v>216</v>
      </c>
      <c r="Y28" s="32" t="s">
        <v>207</v>
      </c>
      <c r="Z28" s="32" t="s">
        <v>203</v>
      </c>
      <c r="AA28" s="32">
        <v>15</v>
      </c>
      <c r="AB28" s="32" t="s">
        <v>4</v>
      </c>
      <c r="AC28" s="32" t="s">
        <v>207</v>
      </c>
      <c r="AD28" s="32" t="s">
        <v>226</v>
      </c>
      <c r="AE28" s="32" t="s">
        <v>271</v>
      </c>
      <c r="AF28" s="34" t="s">
        <v>207</v>
      </c>
      <c r="AG28" s="35">
        <f t="shared" si="6"/>
        <v>6</v>
      </c>
      <c r="AH28" s="36"/>
      <c r="AI28" s="284"/>
      <c r="AJ28" s="232">
        <f t="shared" si="3"/>
        <v>44636</v>
      </c>
      <c r="AK28" s="31" t="str">
        <f t="shared" si="4"/>
        <v>水</v>
      </c>
      <c r="AL28" s="286" t="s">
        <v>252</v>
      </c>
      <c r="AM28" s="37" t="s">
        <v>4</v>
      </c>
      <c r="AN28" s="37" t="s">
        <v>230</v>
      </c>
      <c r="AO28" s="37" t="s">
        <v>230</v>
      </c>
      <c r="AP28" s="37" t="s">
        <v>203</v>
      </c>
      <c r="AQ28" s="37" t="s">
        <v>253</v>
      </c>
      <c r="AR28" s="37"/>
      <c r="AS28" s="94"/>
      <c r="AT28" s="35">
        <f t="shared" si="5"/>
        <v>3</v>
      </c>
    </row>
    <row r="29" spans="1:46" ht="18" customHeight="1">
      <c r="A29" s="232">
        <v>44637</v>
      </c>
      <c r="B29" s="27" t="s">
        <v>39</v>
      </c>
      <c r="C29" s="235" t="s">
        <v>248</v>
      </c>
      <c r="D29" s="163" t="s">
        <v>226</v>
      </c>
      <c r="E29" s="163" t="s">
        <v>207</v>
      </c>
      <c r="F29" s="163" t="s">
        <v>4</v>
      </c>
      <c r="G29" s="163" t="s">
        <v>226</v>
      </c>
      <c r="H29" s="163" t="s">
        <v>216</v>
      </c>
      <c r="I29" s="163" t="s">
        <v>207</v>
      </c>
      <c r="J29" s="163" t="s">
        <v>4</v>
      </c>
      <c r="K29" s="163" t="s">
        <v>230</v>
      </c>
      <c r="L29" s="163" t="s">
        <v>203</v>
      </c>
      <c r="M29" s="163" t="s">
        <v>226</v>
      </c>
      <c r="N29" s="220" t="s">
        <v>234</v>
      </c>
      <c r="O29" s="251" t="s">
        <v>207</v>
      </c>
      <c r="P29" s="261">
        <f t="shared" si="0"/>
        <v>7</v>
      </c>
      <c r="Q29" s="256"/>
      <c r="R29" s="304"/>
      <c r="S29" s="232">
        <f t="shared" si="1"/>
        <v>44637</v>
      </c>
      <c r="T29" s="31" t="str">
        <f t="shared" si="2"/>
        <v>木</v>
      </c>
      <c r="U29" s="36" t="s">
        <v>205</v>
      </c>
      <c r="V29" s="32" t="s">
        <v>4</v>
      </c>
      <c r="W29" s="33" t="s">
        <v>328</v>
      </c>
      <c r="X29" s="32" t="s">
        <v>216</v>
      </c>
      <c r="Y29" s="32" t="s">
        <v>205</v>
      </c>
      <c r="Z29" s="32" t="s">
        <v>203</v>
      </c>
      <c r="AA29" s="32">
        <v>15</v>
      </c>
      <c r="AB29" s="32">
        <v>10</v>
      </c>
      <c r="AC29" s="32" t="s">
        <v>226</v>
      </c>
      <c r="AD29" s="32" t="s">
        <v>226</v>
      </c>
      <c r="AE29" s="32" t="s">
        <v>271</v>
      </c>
      <c r="AF29" s="34" t="s">
        <v>205</v>
      </c>
      <c r="AG29" s="35">
        <f t="shared" si="6"/>
        <v>10</v>
      </c>
      <c r="AH29" s="36"/>
      <c r="AI29" s="284"/>
      <c r="AJ29" s="232">
        <f t="shared" si="3"/>
        <v>44637</v>
      </c>
      <c r="AK29" s="31" t="str">
        <f t="shared" si="4"/>
        <v>木</v>
      </c>
      <c r="AL29" s="286" t="s">
        <v>348</v>
      </c>
      <c r="AM29" s="37" t="s">
        <v>215</v>
      </c>
      <c r="AN29" s="37" t="s">
        <v>348</v>
      </c>
      <c r="AO29" s="37" t="s">
        <v>230</v>
      </c>
      <c r="AP29" s="37" t="s">
        <v>203</v>
      </c>
      <c r="AQ29" s="37" t="s">
        <v>253</v>
      </c>
      <c r="AR29" s="37"/>
      <c r="AS29" s="94"/>
      <c r="AT29" s="35">
        <f t="shared" si="5"/>
        <v>4</v>
      </c>
    </row>
    <row r="30" spans="1:46" ht="18" customHeight="1">
      <c r="A30" s="232">
        <v>44638</v>
      </c>
      <c r="B30" s="27" t="s">
        <v>40</v>
      </c>
      <c r="C30" s="235" t="s">
        <v>235</v>
      </c>
      <c r="D30" s="163" t="s">
        <v>226</v>
      </c>
      <c r="E30" s="163" t="s">
        <v>4</v>
      </c>
      <c r="F30" s="163" t="s">
        <v>216</v>
      </c>
      <c r="G30" s="163" t="s">
        <v>216</v>
      </c>
      <c r="H30" s="163" t="s">
        <v>203</v>
      </c>
      <c r="I30" s="163" t="s">
        <v>4</v>
      </c>
      <c r="J30" s="163" t="s">
        <v>216</v>
      </c>
      <c r="K30" s="163" t="s">
        <v>230</v>
      </c>
      <c r="L30" s="163" t="s">
        <v>203</v>
      </c>
      <c r="M30" s="163" t="s">
        <v>226</v>
      </c>
      <c r="N30" s="220" t="s">
        <v>234</v>
      </c>
      <c r="O30" s="251" t="s">
        <v>231</v>
      </c>
      <c r="P30" s="261">
        <f t="shared" si="0"/>
        <v>7</v>
      </c>
      <c r="Q30" s="256"/>
      <c r="R30" s="304"/>
      <c r="S30" s="232">
        <f t="shared" si="1"/>
        <v>44638</v>
      </c>
      <c r="T30" s="31" t="str">
        <f t="shared" si="2"/>
        <v>金</v>
      </c>
      <c r="U30" s="36" t="s">
        <v>205</v>
      </c>
      <c r="V30" s="32" t="s">
        <v>216</v>
      </c>
      <c r="W30" s="33" t="s">
        <v>207</v>
      </c>
      <c r="X30" s="32" t="s">
        <v>4</v>
      </c>
      <c r="Y30" s="32" t="s">
        <v>207</v>
      </c>
      <c r="Z30" s="32" t="s">
        <v>203</v>
      </c>
      <c r="AA30" s="32" t="s">
        <v>216</v>
      </c>
      <c r="AB30" s="32" t="s">
        <v>275</v>
      </c>
      <c r="AC30" s="32" t="s">
        <v>226</v>
      </c>
      <c r="AD30" s="32" t="s">
        <v>207</v>
      </c>
      <c r="AE30" s="32" t="s">
        <v>271</v>
      </c>
      <c r="AF30" s="34" t="s">
        <v>205</v>
      </c>
      <c r="AG30" s="35">
        <f t="shared" si="6"/>
        <v>6</v>
      </c>
      <c r="AH30" s="36"/>
      <c r="AI30" s="284" t="s">
        <v>300</v>
      </c>
      <c r="AJ30" s="232">
        <f t="shared" si="3"/>
        <v>44638</v>
      </c>
      <c r="AK30" s="31" t="str">
        <f t="shared" si="4"/>
        <v>金</v>
      </c>
      <c r="AL30" s="286" t="s">
        <v>348</v>
      </c>
      <c r="AM30" s="37" t="s">
        <v>4</v>
      </c>
      <c r="AN30" s="37" t="s">
        <v>348</v>
      </c>
      <c r="AO30" s="37" t="s">
        <v>203</v>
      </c>
      <c r="AP30" s="37" t="s">
        <v>230</v>
      </c>
      <c r="AQ30" s="37" t="s">
        <v>230</v>
      </c>
      <c r="AR30" s="37"/>
      <c r="AS30" s="94"/>
      <c r="AT30" s="35">
        <f t="shared" si="5"/>
        <v>4</v>
      </c>
    </row>
    <row r="31" spans="1:46" ht="18" customHeight="1">
      <c r="A31" s="232">
        <v>44639</v>
      </c>
      <c r="B31" s="27" t="s">
        <v>41</v>
      </c>
      <c r="C31" s="479" t="s">
        <v>319</v>
      </c>
      <c r="D31" s="411" t="s">
        <v>226</v>
      </c>
      <c r="E31" s="411" t="s">
        <v>216</v>
      </c>
      <c r="F31" s="411" t="s">
        <v>4</v>
      </c>
      <c r="G31" s="411" t="s">
        <v>216</v>
      </c>
      <c r="H31" s="411" t="s">
        <v>203</v>
      </c>
      <c r="I31" s="411" t="s">
        <v>4</v>
      </c>
      <c r="J31" s="411" t="s">
        <v>216</v>
      </c>
      <c r="K31" s="411" t="s">
        <v>4</v>
      </c>
      <c r="L31" s="411" t="s">
        <v>230</v>
      </c>
      <c r="M31" s="411" t="s">
        <v>226</v>
      </c>
      <c r="N31" s="412" t="s">
        <v>234</v>
      </c>
      <c r="O31" s="413" t="s">
        <v>231</v>
      </c>
      <c r="P31" s="261">
        <f t="shared" si="0"/>
        <v>7</v>
      </c>
      <c r="Q31" s="414"/>
      <c r="R31" s="415"/>
      <c r="S31" s="232">
        <f t="shared" si="1"/>
        <v>44639</v>
      </c>
      <c r="T31" s="31" t="str">
        <f t="shared" si="2"/>
        <v>土</v>
      </c>
      <c r="U31" s="416" t="s">
        <v>207</v>
      </c>
      <c r="V31" s="417" t="s">
        <v>4</v>
      </c>
      <c r="W31" s="418" t="s">
        <v>285</v>
      </c>
      <c r="X31" s="417" t="s">
        <v>4</v>
      </c>
      <c r="Y31" s="417" t="s">
        <v>205</v>
      </c>
      <c r="Z31" s="417" t="s">
        <v>203</v>
      </c>
      <c r="AA31" s="417" t="s">
        <v>216</v>
      </c>
      <c r="AB31" s="417">
        <v>10</v>
      </c>
      <c r="AC31" s="417" t="s">
        <v>207</v>
      </c>
      <c r="AD31" s="417" t="s">
        <v>226</v>
      </c>
      <c r="AE31" s="417" t="s">
        <v>271</v>
      </c>
      <c r="AF31" s="419" t="s">
        <v>207</v>
      </c>
      <c r="AG31" s="35">
        <f t="shared" si="6"/>
        <v>7</v>
      </c>
      <c r="AH31" s="416" t="s">
        <v>207</v>
      </c>
      <c r="AI31" s="420" t="s">
        <v>207</v>
      </c>
      <c r="AJ31" s="232">
        <f t="shared" si="3"/>
        <v>44639</v>
      </c>
      <c r="AK31" s="31" t="str">
        <f t="shared" si="4"/>
        <v>土</v>
      </c>
      <c r="AL31" s="421" t="s">
        <v>348</v>
      </c>
      <c r="AM31" s="417" t="s">
        <v>4</v>
      </c>
      <c r="AN31" s="417" t="s">
        <v>348</v>
      </c>
      <c r="AO31" s="417" t="s">
        <v>203</v>
      </c>
      <c r="AP31" s="417" t="s">
        <v>205</v>
      </c>
      <c r="AQ31" s="417" t="s">
        <v>253</v>
      </c>
      <c r="AR31" s="417"/>
      <c r="AS31" s="419"/>
      <c r="AT31" s="35">
        <f t="shared" si="5"/>
        <v>5</v>
      </c>
    </row>
    <row r="32" spans="1:46" ht="18" customHeight="1">
      <c r="A32" s="232">
        <v>44640</v>
      </c>
      <c r="B32" s="27" t="s">
        <v>35</v>
      </c>
      <c r="C32" s="479" t="s">
        <v>319</v>
      </c>
      <c r="D32" s="411" t="s">
        <v>226</v>
      </c>
      <c r="E32" s="411" t="s">
        <v>205</v>
      </c>
      <c r="F32" s="411" t="s">
        <v>4</v>
      </c>
      <c r="G32" s="411" t="s">
        <v>226</v>
      </c>
      <c r="H32" s="411" t="s">
        <v>216</v>
      </c>
      <c r="I32" s="411" t="s">
        <v>4</v>
      </c>
      <c r="J32" s="481" t="s">
        <v>214</v>
      </c>
      <c r="K32" s="411" t="s">
        <v>4</v>
      </c>
      <c r="L32" s="411" t="s">
        <v>4</v>
      </c>
      <c r="M32" s="411" t="s">
        <v>203</v>
      </c>
      <c r="N32" s="412" t="s">
        <v>234</v>
      </c>
      <c r="O32" s="413" t="s">
        <v>231</v>
      </c>
      <c r="P32" s="261">
        <f t="shared" si="0"/>
        <v>10</v>
      </c>
      <c r="Q32" s="414"/>
      <c r="R32" s="415"/>
      <c r="S32" s="232">
        <f t="shared" si="1"/>
        <v>44640</v>
      </c>
      <c r="T32" s="31" t="str">
        <f t="shared" si="2"/>
        <v>日</v>
      </c>
      <c r="U32" s="416" t="s">
        <v>205</v>
      </c>
      <c r="V32" s="417" t="s">
        <v>4</v>
      </c>
      <c r="W32" s="418" t="s">
        <v>203</v>
      </c>
      <c r="X32" s="417" t="s">
        <v>4</v>
      </c>
      <c r="Y32" s="417" t="s">
        <v>205</v>
      </c>
      <c r="Z32" s="417" t="s">
        <v>207</v>
      </c>
      <c r="AA32" s="417">
        <v>15</v>
      </c>
      <c r="AB32" s="417">
        <v>10</v>
      </c>
      <c r="AC32" s="417" t="s">
        <v>226</v>
      </c>
      <c r="AD32" s="417" t="s">
        <v>207</v>
      </c>
      <c r="AE32" s="417" t="s">
        <v>271</v>
      </c>
      <c r="AF32" s="419" t="s">
        <v>203</v>
      </c>
      <c r="AG32" s="35">
        <f t="shared" si="6"/>
        <v>10</v>
      </c>
      <c r="AH32" s="416" t="s">
        <v>207</v>
      </c>
      <c r="AI32" s="420" t="s">
        <v>207</v>
      </c>
      <c r="AJ32" s="232">
        <f t="shared" si="3"/>
        <v>44640</v>
      </c>
      <c r="AK32" s="31" t="str">
        <f t="shared" si="4"/>
        <v>日</v>
      </c>
      <c r="AL32" s="421" t="s">
        <v>205</v>
      </c>
      <c r="AM32" s="417" t="s">
        <v>4</v>
      </c>
      <c r="AN32" s="417" t="s">
        <v>4</v>
      </c>
      <c r="AO32" s="417" t="s">
        <v>203</v>
      </c>
      <c r="AP32" s="417" t="s">
        <v>205</v>
      </c>
      <c r="AQ32" s="417" t="s">
        <v>253</v>
      </c>
      <c r="AR32" s="417"/>
      <c r="AS32" s="419"/>
      <c r="AT32" s="35">
        <f t="shared" si="5"/>
        <v>5</v>
      </c>
    </row>
    <row r="33" spans="1:75" ht="18" customHeight="1">
      <c r="A33" s="232">
        <v>44641</v>
      </c>
      <c r="B33" s="164" t="s">
        <v>36</v>
      </c>
      <c r="C33" s="410" t="s">
        <v>235</v>
      </c>
      <c r="D33" s="411" t="s">
        <v>207</v>
      </c>
      <c r="E33" s="411" t="s">
        <v>205</v>
      </c>
      <c r="F33" s="411" t="s">
        <v>4</v>
      </c>
      <c r="G33" s="411" t="s">
        <v>226</v>
      </c>
      <c r="H33" s="411" t="s">
        <v>203</v>
      </c>
      <c r="I33" s="411" t="s">
        <v>207</v>
      </c>
      <c r="J33" s="411" t="s">
        <v>4</v>
      </c>
      <c r="K33" s="411" t="s">
        <v>4</v>
      </c>
      <c r="L33" s="411" t="s">
        <v>203</v>
      </c>
      <c r="M33" s="411" t="s">
        <v>230</v>
      </c>
      <c r="N33" s="412" t="s">
        <v>239</v>
      </c>
      <c r="O33" s="413" t="s">
        <v>231</v>
      </c>
      <c r="P33" s="261">
        <f t="shared" si="0"/>
        <v>8</v>
      </c>
      <c r="Q33" s="414"/>
      <c r="R33" s="415"/>
      <c r="S33" s="232">
        <f t="shared" si="1"/>
        <v>44641</v>
      </c>
      <c r="T33" s="165" t="str">
        <f t="shared" si="2"/>
        <v>月</v>
      </c>
      <c r="U33" s="416" t="s">
        <v>205</v>
      </c>
      <c r="V33" s="417" t="s">
        <v>216</v>
      </c>
      <c r="W33" s="418" t="s">
        <v>330</v>
      </c>
      <c r="X33" s="417" t="s">
        <v>4</v>
      </c>
      <c r="Y33" s="417" t="s">
        <v>205</v>
      </c>
      <c r="Z33" s="417" t="s">
        <v>203</v>
      </c>
      <c r="AA33" s="417">
        <v>15</v>
      </c>
      <c r="AB33" s="417" t="s">
        <v>216</v>
      </c>
      <c r="AC33" s="417" t="s">
        <v>332</v>
      </c>
      <c r="AD33" s="417" t="s">
        <v>226</v>
      </c>
      <c r="AE33" s="417" t="s">
        <v>271</v>
      </c>
      <c r="AF33" s="419" t="s">
        <v>205</v>
      </c>
      <c r="AG33" s="35">
        <f t="shared" si="6"/>
        <v>9</v>
      </c>
      <c r="AH33" s="416"/>
      <c r="AI33" s="420"/>
      <c r="AJ33" s="232">
        <f t="shared" si="3"/>
        <v>44641</v>
      </c>
      <c r="AK33" s="165" t="str">
        <f t="shared" si="4"/>
        <v>月</v>
      </c>
      <c r="AL33" s="421" t="s">
        <v>205</v>
      </c>
      <c r="AM33" s="417" t="s">
        <v>230</v>
      </c>
      <c r="AN33" s="417" t="s">
        <v>4</v>
      </c>
      <c r="AO33" s="417" t="s">
        <v>203</v>
      </c>
      <c r="AP33" s="417" t="s">
        <v>205</v>
      </c>
      <c r="AQ33" s="417" t="s">
        <v>253</v>
      </c>
      <c r="AR33" s="417"/>
      <c r="AS33" s="419"/>
      <c r="AT33" s="35">
        <f t="shared" si="5"/>
        <v>4</v>
      </c>
    </row>
    <row r="34" spans="1:75" ht="18" customHeight="1">
      <c r="A34" s="232">
        <v>44642</v>
      </c>
      <c r="B34" s="27" t="s">
        <v>37</v>
      </c>
      <c r="C34" s="235" t="s">
        <v>238</v>
      </c>
      <c r="D34" s="163" t="s">
        <v>226</v>
      </c>
      <c r="E34" s="163" t="s">
        <v>207</v>
      </c>
      <c r="F34" s="163" t="s">
        <v>207</v>
      </c>
      <c r="G34" s="163" t="s">
        <v>226</v>
      </c>
      <c r="H34" s="163" t="s">
        <v>203</v>
      </c>
      <c r="I34" s="163" t="s">
        <v>4</v>
      </c>
      <c r="J34" s="163" t="s">
        <v>4</v>
      </c>
      <c r="K34" s="163" t="s">
        <v>205</v>
      </c>
      <c r="L34" s="163" t="s">
        <v>230</v>
      </c>
      <c r="M34" s="163" t="s">
        <v>230</v>
      </c>
      <c r="N34" s="220" t="s">
        <v>242</v>
      </c>
      <c r="O34" s="251" t="s">
        <v>236</v>
      </c>
      <c r="P34" s="261">
        <f t="shared" si="0"/>
        <v>7</v>
      </c>
      <c r="Q34" s="256"/>
      <c r="R34" s="304"/>
      <c r="S34" s="232">
        <f t="shared" si="1"/>
        <v>44642</v>
      </c>
      <c r="T34" s="31" t="str">
        <f t="shared" si="2"/>
        <v>火</v>
      </c>
      <c r="U34" s="36" t="s">
        <v>205</v>
      </c>
      <c r="V34" s="32" t="s">
        <v>4</v>
      </c>
      <c r="W34" s="33" t="s">
        <v>330</v>
      </c>
      <c r="X34" s="32" t="s">
        <v>275</v>
      </c>
      <c r="Y34" s="32" t="s">
        <v>205</v>
      </c>
      <c r="Z34" s="32" t="s">
        <v>207</v>
      </c>
      <c r="AA34" s="32">
        <v>15</v>
      </c>
      <c r="AB34" s="32" t="s">
        <v>216</v>
      </c>
      <c r="AC34" s="32" t="s">
        <v>276</v>
      </c>
      <c r="AD34" s="32" t="s">
        <v>226</v>
      </c>
      <c r="AE34" s="32" t="s">
        <v>207</v>
      </c>
      <c r="AF34" s="34" t="s">
        <v>203</v>
      </c>
      <c r="AG34" s="35">
        <f t="shared" si="6"/>
        <v>6</v>
      </c>
      <c r="AH34" s="36"/>
      <c r="AI34" s="284"/>
      <c r="AJ34" s="232">
        <f t="shared" si="3"/>
        <v>44642</v>
      </c>
      <c r="AK34" s="31" t="str">
        <f t="shared" si="4"/>
        <v>火</v>
      </c>
      <c r="AL34" s="286" t="s">
        <v>230</v>
      </c>
      <c r="AM34" s="37" t="s">
        <v>6</v>
      </c>
      <c r="AN34" s="37" t="s">
        <v>4</v>
      </c>
      <c r="AO34" s="37" t="s">
        <v>248</v>
      </c>
      <c r="AP34" s="37" t="s">
        <v>248</v>
      </c>
      <c r="AQ34" s="37" t="s">
        <v>230</v>
      </c>
      <c r="AR34" s="37"/>
      <c r="AS34" s="94"/>
      <c r="AT34" s="35">
        <f t="shared" si="5"/>
        <v>2</v>
      </c>
    </row>
    <row r="35" spans="1:75" ht="18" customHeight="1">
      <c r="A35" s="232">
        <v>44643</v>
      </c>
      <c r="B35" s="27" t="s">
        <v>38</v>
      </c>
      <c r="C35" s="235" t="s">
        <v>250</v>
      </c>
      <c r="D35" s="163" t="s">
        <v>216</v>
      </c>
      <c r="E35" s="163" t="s">
        <v>4</v>
      </c>
      <c r="F35" s="163" t="s">
        <v>207</v>
      </c>
      <c r="G35" s="163" t="s">
        <v>226</v>
      </c>
      <c r="H35" s="163" t="s">
        <v>203</v>
      </c>
      <c r="I35" s="163" t="s">
        <v>216</v>
      </c>
      <c r="J35" s="163" t="s">
        <v>4</v>
      </c>
      <c r="K35" s="163" t="s">
        <v>4</v>
      </c>
      <c r="L35" s="163" t="s">
        <v>203</v>
      </c>
      <c r="M35" s="163" t="s">
        <v>226</v>
      </c>
      <c r="N35" s="220" t="s">
        <v>242</v>
      </c>
      <c r="O35" s="251" t="s">
        <v>231</v>
      </c>
      <c r="P35" s="261">
        <f t="shared" si="0"/>
        <v>8</v>
      </c>
      <c r="Q35" s="256"/>
      <c r="R35" s="304"/>
      <c r="S35" s="232">
        <f t="shared" si="1"/>
        <v>44643</v>
      </c>
      <c r="T35" s="31" t="str">
        <f t="shared" si="2"/>
        <v>水</v>
      </c>
      <c r="U35" s="36" t="s">
        <v>250</v>
      </c>
      <c r="V35" s="32" t="s">
        <v>4</v>
      </c>
      <c r="W35" s="33" t="s">
        <v>250</v>
      </c>
      <c r="X35" s="32" t="s">
        <v>216</v>
      </c>
      <c r="Y35" s="32" t="s">
        <v>207</v>
      </c>
      <c r="Z35" s="32" t="s">
        <v>207</v>
      </c>
      <c r="AA35" s="32">
        <v>15</v>
      </c>
      <c r="AB35" s="32">
        <v>10</v>
      </c>
      <c r="AC35" s="32" t="s">
        <v>207</v>
      </c>
      <c r="AD35" s="32" t="s">
        <v>226</v>
      </c>
      <c r="AE35" s="32" t="s">
        <v>271</v>
      </c>
      <c r="AF35" s="34" t="s">
        <v>207</v>
      </c>
      <c r="AG35" s="35">
        <f t="shared" si="6"/>
        <v>5</v>
      </c>
      <c r="AH35" s="36"/>
      <c r="AI35" s="284"/>
      <c r="AJ35" s="232">
        <f t="shared" si="3"/>
        <v>44643</v>
      </c>
      <c r="AK35" s="31" t="str">
        <f t="shared" si="4"/>
        <v>水</v>
      </c>
      <c r="AL35" s="286" t="s">
        <v>250</v>
      </c>
      <c r="AM35" s="37" t="s">
        <v>6</v>
      </c>
      <c r="AN35" s="37" t="s">
        <v>4</v>
      </c>
      <c r="AO35" s="37" t="s">
        <v>230</v>
      </c>
      <c r="AP35" s="37" t="s">
        <v>349</v>
      </c>
      <c r="AQ35" s="37" t="s">
        <v>253</v>
      </c>
      <c r="AR35" s="37"/>
      <c r="AS35" s="94"/>
      <c r="AT35" s="35">
        <f t="shared" si="5"/>
        <v>3</v>
      </c>
    </row>
    <row r="36" spans="1:75" ht="18" customHeight="1">
      <c r="A36" s="232">
        <v>44644</v>
      </c>
      <c r="B36" s="27" t="s">
        <v>39</v>
      </c>
      <c r="C36" s="235" t="s">
        <v>216</v>
      </c>
      <c r="D36" s="163" t="s">
        <v>327</v>
      </c>
      <c r="E36" s="163" t="s">
        <v>205</v>
      </c>
      <c r="F36" s="163" t="s">
        <v>4</v>
      </c>
      <c r="G36" s="163" t="s">
        <v>226</v>
      </c>
      <c r="H36" s="163" t="s">
        <v>216</v>
      </c>
      <c r="I36" s="163" t="s">
        <v>4</v>
      </c>
      <c r="J36" s="163" t="s">
        <v>216</v>
      </c>
      <c r="K36" s="163" t="s">
        <v>230</v>
      </c>
      <c r="L36" s="163" t="s">
        <v>203</v>
      </c>
      <c r="M36" s="163" t="s">
        <v>230</v>
      </c>
      <c r="N36" s="220" t="s">
        <v>234</v>
      </c>
      <c r="O36" s="251" t="s">
        <v>207</v>
      </c>
      <c r="P36" s="261">
        <f t="shared" si="0"/>
        <v>7</v>
      </c>
      <c r="Q36" s="256"/>
      <c r="R36" s="304"/>
      <c r="S36" s="232">
        <f t="shared" si="1"/>
        <v>44644</v>
      </c>
      <c r="T36" s="31" t="str">
        <f t="shared" si="2"/>
        <v>木</v>
      </c>
      <c r="U36" s="36" t="s">
        <v>207</v>
      </c>
      <c r="V36" s="32" t="s">
        <v>4</v>
      </c>
      <c r="W36" s="33" t="s">
        <v>6</v>
      </c>
      <c r="X36" s="32" t="s">
        <v>216</v>
      </c>
      <c r="Y36" s="32" t="s">
        <v>205</v>
      </c>
      <c r="Z36" s="32" t="s">
        <v>203</v>
      </c>
      <c r="AA36" s="32" t="s">
        <v>216</v>
      </c>
      <c r="AB36" s="32">
        <v>10</v>
      </c>
      <c r="AC36" s="32" t="s">
        <v>226</v>
      </c>
      <c r="AD36" s="32" t="s">
        <v>207</v>
      </c>
      <c r="AE36" s="32" t="s">
        <v>271</v>
      </c>
      <c r="AF36" s="34" t="s">
        <v>5</v>
      </c>
      <c r="AG36" s="35">
        <f t="shared" si="6"/>
        <v>8</v>
      </c>
      <c r="AH36" s="36"/>
      <c r="AI36" s="284"/>
      <c r="AJ36" s="232">
        <f t="shared" si="3"/>
        <v>44644</v>
      </c>
      <c r="AK36" s="31" t="str">
        <f t="shared" si="4"/>
        <v>木</v>
      </c>
      <c r="AL36" s="286" t="s">
        <v>230</v>
      </c>
      <c r="AM36" s="37" t="s">
        <v>230</v>
      </c>
      <c r="AN36" s="37" t="s">
        <v>4</v>
      </c>
      <c r="AO36" s="37" t="s">
        <v>359</v>
      </c>
      <c r="AP36" s="37" t="s">
        <v>6</v>
      </c>
      <c r="AQ36" s="37" t="s">
        <v>253</v>
      </c>
      <c r="AR36" s="37"/>
      <c r="AS36" s="94"/>
      <c r="AT36" s="35">
        <f t="shared" si="5"/>
        <v>2</v>
      </c>
    </row>
    <row r="37" spans="1:75" ht="18" customHeight="1">
      <c r="A37" s="232">
        <v>44645</v>
      </c>
      <c r="B37" s="27" t="s">
        <v>40</v>
      </c>
      <c r="C37" s="235" t="s">
        <v>176</v>
      </c>
      <c r="D37" s="163" t="s">
        <v>226</v>
      </c>
      <c r="E37" s="163" t="s">
        <v>205</v>
      </c>
      <c r="F37" s="163" t="s">
        <v>4</v>
      </c>
      <c r="G37" s="163" t="s">
        <v>216</v>
      </c>
      <c r="H37" s="163" t="s">
        <v>203</v>
      </c>
      <c r="I37" s="163" t="s">
        <v>4</v>
      </c>
      <c r="J37" s="163" t="s">
        <v>207</v>
      </c>
      <c r="K37" s="163" t="s">
        <v>230</v>
      </c>
      <c r="L37" s="163" t="s">
        <v>203</v>
      </c>
      <c r="M37" s="163" t="s">
        <v>226</v>
      </c>
      <c r="N37" s="220" t="s">
        <v>239</v>
      </c>
      <c r="O37" s="251" t="s">
        <v>236</v>
      </c>
      <c r="P37" s="261">
        <f t="shared" si="0"/>
        <v>8</v>
      </c>
      <c r="Q37" s="256"/>
      <c r="R37" s="304"/>
      <c r="S37" s="232">
        <f t="shared" si="1"/>
        <v>44645</v>
      </c>
      <c r="T37" s="31" t="str">
        <f t="shared" si="2"/>
        <v>金</v>
      </c>
      <c r="U37" s="36" t="s">
        <v>205</v>
      </c>
      <c r="V37" s="32" t="s">
        <v>216</v>
      </c>
      <c r="W37" s="33" t="s">
        <v>207</v>
      </c>
      <c r="X37" s="32" t="s">
        <v>4</v>
      </c>
      <c r="Y37" s="32" t="s">
        <v>207</v>
      </c>
      <c r="Z37" s="32" t="s">
        <v>203</v>
      </c>
      <c r="AA37" s="32" t="s">
        <v>216</v>
      </c>
      <c r="AB37" s="32">
        <v>10</v>
      </c>
      <c r="AC37" s="32" t="s">
        <v>226</v>
      </c>
      <c r="AD37" s="32" t="s">
        <v>207</v>
      </c>
      <c r="AE37" s="32" t="s">
        <v>271</v>
      </c>
      <c r="AF37" s="34" t="s">
        <v>203</v>
      </c>
      <c r="AG37" s="35">
        <f t="shared" si="6"/>
        <v>7</v>
      </c>
      <c r="AH37" s="36" t="s">
        <v>275</v>
      </c>
      <c r="AI37" s="284"/>
      <c r="AJ37" s="232">
        <f t="shared" si="3"/>
        <v>44645</v>
      </c>
      <c r="AK37" s="31" t="str">
        <f t="shared" si="4"/>
        <v>金</v>
      </c>
      <c r="AL37" s="286" t="s">
        <v>205</v>
      </c>
      <c r="AM37" s="37" t="s">
        <v>4</v>
      </c>
      <c r="AN37" s="37" t="s">
        <v>230</v>
      </c>
      <c r="AO37" s="37" t="s">
        <v>203</v>
      </c>
      <c r="AP37" s="37" t="s">
        <v>230</v>
      </c>
      <c r="AQ37" s="37" t="s">
        <v>253</v>
      </c>
      <c r="AR37" s="37"/>
      <c r="AS37" s="94"/>
      <c r="AT37" s="35">
        <f t="shared" si="5"/>
        <v>3</v>
      </c>
    </row>
    <row r="38" spans="1:75" ht="18" customHeight="1">
      <c r="A38" s="232">
        <v>44646</v>
      </c>
      <c r="B38" s="27" t="s">
        <v>41</v>
      </c>
      <c r="C38" s="410" t="s">
        <v>232</v>
      </c>
      <c r="D38" s="411" t="s">
        <v>226</v>
      </c>
      <c r="E38" s="411" t="s">
        <v>205</v>
      </c>
      <c r="F38" s="411" t="s">
        <v>4</v>
      </c>
      <c r="G38" s="411" t="s">
        <v>216</v>
      </c>
      <c r="H38" s="411" t="s">
        <v>203</v>
      </c>
      <c r="I38" s="411" t="s">
        <v>216</v>
      </c>
      <c r="J38" s="411" t="s">
        <v>4</v>
      </c>
      <c r="K38" s="411" t="s">
        <v>4</v>
      </c>
      <c r="L38" s="411" t="s">
        <v>230</v>
      </c>
      <c r="M38" s="411" t="s">
        <v>226</v>
      </c>
      <c r="N38" s="412" t="s">
        <v>234</v>
      </c>
      <c r="O38" s="413" t="s">
        <v>231</v>
      </c>
      <c r="P38" s="261">
        <f t="shared" si="0"/>
        <v>8</v>
      </c>
      <c r="Q38" s="414"/>
      <c r="R38" s="415"/>
      <c r="S38" s="232">
        <f t="shared" si="1"/>
        <v>44646</v>
      </c>
      <c r="T38" s="31" t="str">
        <f t="shared" si="2"/>
        <v>土</v>
      </c>
      <c r="U38" s="482" t="s">
        <v>205</v>
      </c>
      <c r="V38" s="483" t="s">
        <v>4</v>
      </c>
      <c r="W38" s="485" t="s">
        <v>330</v>
      </c>
      <c r="X38" s="483" t="s">
        <v>4</v>
      </c>
      <c r="Y38" s="483" t="s">
        <v>205</v>
      </c>
      <c r="Z38" s="483" t="s">
        <v>203</v>
      </c>
      <c r="AA38" s="483">
        <v>15</v>
      </c>
      <c r="AB38" s="483">
        <v>10</v>
      </c>
      <c r="AC38" s="483" t="s">
        <v>207</v>
      </c>
      <c r="AD38" s="483" t="s">
        <v>226</v>
      </c>
      <c r="AE38" s="483" t="s">
        <v>271</v>
      </c>
      <c r="AF38" s="484" t="s">
        <v>207</v>
      </c>
      <c r="AG38" s="35">
        <f t="shared" si="6"/>
        <v>9</v>
      </c>
      <c r="AH38" s="482" t="s">
        <v>207</v>
      </c>
      <c r="AI38" s="484" t="s">
        <v>207</v>
      </c>
      <c r="AJ38" s="232">
        <f t="shared" si="3"/>
        <v>44646</v>
      </c>
      <c r="AK38" s="31" t="str">
        <f t="shared" si="4"/>
        <v>土</v>
      </c>
      <c r="AL38" s="482" t="s">
        <v>205</v>
      </c>
      <c r="AM38" s="483" t="s">
        <v>4</v>
      </c>
      <c r="AN38" s="483" t="s">
        <v>230</v>
      </c>
      <c r="AO38" s="483" t="s">
        <v>203</v>
      </c>
      <c r="AP38" s="483" t="s">
        <v>205</v>
      </c>
      <c r="AQ38" s="483" t="s">
        <v>253</v>
      </c>
      <c r="AR38" s="483"/>
      <c r="AS38" s="484"/>
      <c r="AT38" s="35">
        <f t="shared" si="5"/>
        <v>4</v>
      </c>
    </row>
    <row r="39" spans="1:75" ht="18" customHeight="1">
      <c r="A39" s="232">
        <v>44647</v>
      </c>
      <c r="B39" s="27" t="s">
        <v>35</v>
      </c>
      <c r="C39" s="410" t="s">
        <v>232</v>
      </c>
      <c r="D39" s="411" t="s">
        <v>207</v>
      </c>
      <c r="E39" s="481" t="s">
        <v>214</v>
      </c>
      <c r="F39" s="411" t="s">
        <v>4</v>
      </c>
      <c r="G39" s="411" t="s">
        <v>226</v>
      </c>
      <c r="H39" s="411" t="s">
        <v>203</v>
      </c>
      <c r="I39" s="411" t="s">
        <v>4</v>
      </c>
      <c r="J39" s="411" t="s">
        <v>4</v>
      </c>
      <c r="K39" s="411" t="s">
        <v>4</v>
      </c>
      <c r="L39" s="411" t="s">
        <v>4</v>
      </c>
      <c r="M39" s="411" t="s">
        <v>203</v>
      </c>
      <c r="N39" s="412" t="s">
        <v>234</v>
      </c>
      <c r="O39" s="413" t="s">
        <v>236</v>
      </c>
      <c r="P39" s="261">
        <f t="shared" si="0"/>
        <v>10</v>
      </c>
      <c r="Q39" s="414"/>
      <c r="R39" s="415"/>
      <c r="S39" s="232">
        <f t="shared" si="1"/>
        <v>44647</v>
      </c>
      <c r="T39" s="31" t="str">
        <f t="shared" si="2"/>
        <v>日</v>
      </c>
      <c r="U39" s="482" t="s">
        <v>205</v>
      </c>
      <c r="V39" s="483" t="s">
        <v>4</v>
      </c>
      <c r="W39" s="485" t="s">
        <v>203</v>
      </c>
      <c r="X39" s="483" t="s">
        <v>4</v>
      </c>
      <c r="Y39" s="483" t="s">
        <v>205</v>
      </c>
      <c r="Z39" s="483" t="s">
        <v>203</v>
      </c>
      <c r="AA39" s="483">
        <v>15</v>
      </c>
      <c r="AB39" s="483">
        <v>10</v>
      </c>
      <c r="AC39" s="483" t="s">
        <v>226</v>
      </c>
      <c r="AD39" s="483" t="s">
        <v>226</v>
      </c>
      <c r="AE39" s="483" t="s">
        <v>274</v>
      </c>
      <c r="AF39" s="484" t="s">
        <v>205</v>
      </c>
      <c r="AG39" s="35">
        <f t="shared" si="6"/>
        <v>12</v>
      </c>
      <c r="AH39" s="482" t="s">
        <v>207</v>
      </c>
      <c r="AI39" s="484" t="s">
        <v>207</v>
      </c>
      <c r="AJ39" s="232">
        <f t="shared" si="3"/>
        <v>44647</v>
      </c>
      <c r="AK39" s="31" t="str">
        <f t="shared" si="4"/>
        <v>日</v>
      </c>
      <c r="AL39" s="482" t="s">
        <v>205</v>
      </c>
      <c r="AM39" s="483" t="s">
        <v>4</v>
      </c>
      <c r="AN39" s="483" t="s">
        <v>4</v>
      </c>
      <c r="AO39" s="483" t="s">
        <v>203</v>
      </c>
      <c r="AP39" s="483" t="s">
        <v>205</v>
      </c>
      <c r="AQ39" s="483" t="s">
        <v>253</v>
      </c>
      <c r="AR39" s="483"/>
      <c r="AS39" s="484"/>
      <c r="AT39" s="35">
        <f t="shared" si="5"/>
        <v>5</v>
      </c>
    </row>
    <row r="40" spans="1:75" ht="18" customHeight="1">
      <c r="A40" s="232">
        <v>44648</v>
      </c>
      <c r="B40" s="27" t="s">
        <v>36</v>
      </c>
      <c r="C40" s="235" t="s">
        <v>285</v>
      </c>
      <c r="D40" s="163" t="s">
        <v>216</v>
      </c>
      <c r="E40" s="163" t="s">
        <v>5</v>
      </c>
      <c r="F40" s="163" t="s">
        <v>4</v>
      </c>
      <c r="G40" s="163" t="s">
        <v>226</v>
      </c>
      <c r="H40" s="163" t="s">
        <v>203</v>
      </c>
      <c r="I40" s="163" t="s">
        <v>4</v>
      </c>
      <c r="J40" s="163" t="s">
        <v>216</v>
      </c>
      <c r="K40" s="163" t="s">
        <v>4</v>
      </c>
      <c r="L40" s="163" t="s">
        <v>203</v>
      </c>
      <c r="M40" s="163" t="s">
        <v>230</v>
      </c>
      <c r="N40" s="220" t="s">
        <v>231</v>
      </c>
      <c r="O40" s="251" t="s">
        <v>207</v>
      </c>
      <c r="P40" s="261">
        <f t="shared" si="0"/>
        <v>8</v>
      </c>
      <c r="Q40" s="256"/>
      <c r="R40" s="304"/>
      <c r="S40" s="232">
        <f t="shared" si="1"/>
        <v>44648</v>
      </c>
      <c r="T40" s="31" t="str">
        <f t="shared" si="2"/>
        <v>月</v>
      </c>
      <c r="U40" s="36" t="s">
        <v>322</v>
      </c>
      <c r="V40" s="32" t="s">
        <v>216</v>
      </c>
      <c r="W40" s="33" t="s">
        <v>203</v>
      </c>
      <c r="X40" s="32" t="s">
        <v>4</v>
      </c>
      <c r="Y40" s="32" t="s">
        <v>205</v>
      </c>
      <c r="Z40" s="32" t="s">
        <v>207</v>
      </c>
      <c r="AA40" s="32">
        <v>15</v>
      </c>
      <c r="AB40" s="32" t="s">
        <v>216</v>
      </c>
      <c r="AC40" s="32" t="s">
        <v>226</v>
      </c>
      <c r="AD40" s="32" t="s">
        <v>226</v>
      </c>
      <c r="AE40" s="32" t="s">
        <v>207</v>
      </c>
      <c r="AF40" s="34" t="s">
        <v>203</v>
      </c>
      <c r="AG40" s="35">
        <f t="shared" si="6"/>
        <v>7</v>
      </c>
      <c r="AH40" s="36"/>
      <c r="AI40" s="284"/>
      <c r="AJ40" s="232">
        <f t="shared" si="3"/>
        <v>44648</v>
      </c>
      <c r="AK40" s="31" t="str">
        <f t="shared" si="4"/>
        <v>月</v>
      </c>
      <c r="AL40" s="286" t="s">
        <v>230</v>
      </c>
      <c r="AM40" s="37" t="s">
        <v>230</v>
      </c>
      <c r="AN40" s="37" t="s">
        <v>4</v>
      </c>
      <c r="AO40" s="37" t="s">
        <v>203</v>
      </c>
      <c r="AP40" s="37" t="s">
        <v>205</v>
      </c>
      <c r="AQ40" s="37" t="s">
        <v>230</v>
      </c>
      <c r="AR40" s="37"/>
      <c r="AS40" s="94"/>
      <c r="AT40" s="35">
        <f t="shared" si="5"/>
        <v>3</v>
      </c>
    </row>
    <row r="41" spans="1:75" ht="18" customHeight="1">
      <c r="A41" s="232">
        <v>44649</v>
      </c>
      <c r="B41" s="27" t="s">
        <v>37</v>
      </c>
      <c r="C41" s="235" t="s">
        <v>285</v>
      </c>
      <c r="D41" s="163" t="s">
        <v>226</v>
      </c>
      <c r="E41" s="163" t="s">
        <v>205</v>
      </c>
      <c r="F41" s="163" t="s">
        <v>216</v>
      </c>
      <c r="G41" s="163" t="s">
        <v>226</v>
      </c>
      <c r="H41" s="163" t="s">
        <v>216</v>
      </c>
      <c r="I41" s="163" t="s">
        <v>4</v>
      </c>
      <c r="J41" s="163" t="s">
        <v>4</v>
      </c>
      <c r="K41" s="163" t="s">
        <v>205</v>
      </c>
      <c r="L41" s="163" t="s">
        <v>230</v>
      </c>
      <c r="M41" s="163" t="s">
        <v>230</v>
      </c>
      <c r="N41" s="220" t="s">
        <v>234</v>
      </c>
      <c r="O41" s="251" t="s">
        <v>231</v>
      </c>
      <c r="P41" s="261">
        <f t="shared" si="0"/>
        <v>7</v>
      </c>
      <c r="Q41" s="256"/>
      <c r="R41" s="304"/>
      <c r="S41" s="232">
        <f t="shared" si="1"/>
        <v>44649</v>
      </c>
      <c r="T41" s="31" t="str">
        <f t="shared" si="2"/>
        <v>火</v>
      </c>
      <c r="U41" s="36" t="s">
        <v>207</v>
      </c>
      <c r="V41" s="32" t="s">
        <v>4</v>
      </c>
      <c r="W41" s="33" t="s">
        <v>203</v>
      </c>
      <c r="X41" s="32" t="s">
        <v>4</v>
      </c>
      <c r="Y41" s="32" t="s">
        <v>205</v>
      </c>
      <c r="Z41" s="32" t="s">
        <v>207</v>
      </c>
      <c r="AA41" s="32">
        <v>15</v>
      </c>
      <c r="AB41" s="32" t="s">
        <v>216</v>
      </c>
      <c r="AC41" s="32" t="s">
        <v>226</v>
      </c>
      <c r="AD41" s="32" t="s">
        <v>226</v>
      </c>
      <c r="AE41" s="32" t="s">
        <v>207</v>
      </c>
      <c r="AF41" s="34" t="s">
        <v>203</v>
      </c>
      <c r="AG41" s="35">
        <f t="shared" si="6"/>
        <v>8</v>
      </c>
      <c r="AH41" s="36"/>
      <c r="AI41" s="284"/>
      <c r="AJ41" s="232">
        <f t="shared" si="3"/>
        <v>44649</v>
      </c>
      <c r="AK41" s="31" t="str">
        <f t="shared" si="4"/>
        <v>火</v>
      </c>
      <c r="AL41" s="286" t="s">
        <v>230</v>
      </c>
      <c r="AM41" s="37" t="s">
        <v>4</v>
      </c>
      <c r="AN41" s="37" t="s">
        <v>4</v>
      </c>
      <c r="AO41" s="37" t="s">
        <v>230</v>
      </c>
      <c r="AP41" s="37" t="s">
        <v>203</v>
      </c>
      <c r="AQ41" s="37" t="s">
        <v>230</v>
      </c>
      <c r="AR41" s="37"/>
      <c r="AS41" s="94"/>
      <c r="AT41" s="35">
        <f t="shared" si="5"/>
        <v>3</v>
      </c>
    </row>
    <row r="42" spans="1:75" ht="18" customHeight="1">
      <c r="A42" s="232">
        <v>44650</v>
      </c>
      <c r="B42" s="27" t="s">
        <v>38</v>
      </c>
      <c r="C42" s="235" t="s">
        <v>286</v>
      </c>
      <c r="D42" s="163" t="s">
        <v>207</v>
      </c>
      <c r="E42" s="163" t="s">
        <v>4</v>
      </c>
      <c r="F42" s="163" t="s">
        <v>216</v>
      </c>
      <c r="G42" s="163" t="s">
        <v>226</v>
      </c>
      <c r="H42" s="163" t="s">
        <v>216</v>
      </c>
      <c r="I42" s="163" t="s">
        <v>216</v>
      </c>
      <c r="J42" s="163" t="s">
        <v>4</v>
      </c>
      <c r="K42" s="163" t="s">
        <v>4</v>
      </c>
      <c r="L42" s="163" t="s">
        <v>203</v>
      </c>
      <c r="M42" s="163" t="s">
        <v>226</v>
      </c>
      <c r="N42" s="220" t="s">
        <v>207</v>
      </c>
      <c r="O42" s="251" t="s">
        <v>231</v>
      </c>
      <c r="P42" s="261">
        <f t="shared" si="0"/>
        <v>7</v>
      </c>
      <c r="Q42" s="256"/>
      <c r="R42" s="304"/>
      <c r="S42" s="232">
        <f t="shared" si="1"/>
        <v>44650</v>
      </c>
      <c r="T42" s="31" t="str">
        <f t="shared" si="2"/>
        <v>水</v>
      </c>
      <c r="U42" s="36" t="s">
        <v>205</v>
      </c>
      <c r="V42" s="32" t="s">
        <v>4</v>
      </c>
      <c r="W42" s="33" t="s">
        <v>207</v>
      </c>
      <c r="X42" s="32" t="s">
        <v>216</v>
      </c>
      <c r="Y42" s="32" t="s">
        <v>207</v>
      </c>
      <c r="Z42" s="32" t="s">
        <v>203</v>
      </c>
      <c r="AA42" s="32">
        <v>15</v>
      </c>
      <c r="AB42" s="32">
        <v>10</v>
      </c>
      <c r="AC42" s="32" t="s">
        <v>207</v>
      </c>
      <c r="AD42" s="32" t="s">
        <v>226</v>
      </c>
      <c r="AE42" s="32" t="s">
        <v>271</v>
      </c>
      <c r="AF42" s="34" t="s">
        <v>207</v>
      </c>
      <c r="AG42" s="35">
        <f t="shared" si="6"/>
        <v>7</v>
      </c>
      <c r="AH42" s="36"/>
      <c r="AI42" s="284"/>
      <c r="AJ42" s="232">
        <f t="shared" si="3"/>
        <v>44650</v>
      </c>
      <c r="AK42" s="31" t="str">
        <f t="shared" si="4"/>
        <v>水</v>
      </c>
      <c r="AL42" s="286" t="s">
        <v>205</v>
      </c>
      <c r="AM42" s="37" t="s">
        <v>349</v>
      </c>
      <c r="AN42" s="37" t="s">
        <v>4</v>
      </c>
      <c r="AO42" s="37" t="s">
        <v>203</v>
      </c>
      <c r="AP42" s="37" t="s">
        <v>230</v>
      </c>
      <c r="AQ42" s="37" t="s">
        <v>253</v>
      </c>
      <c r="AR42" s="37"/>
      <c r="AS42" s="94"/>
      <c r="AT42" s="35">
        <f t="shared" si="5"/>
        <v>3</v>
      </c>
    </row>
    <row r="43" spans="1:75" ht="18" customHeight="1" thickBot="1">
      <c r="A43" s="237">
        <v>44651</v>
      </c>
      <c r="B43" s="238" t="s">
        <v>39</v>
      </c>
      <c r="C43" s="239" t="s">
        <v>235</v>
      </c>
      <c r="D43" s="240" t="s">
        <v>226</v>
      </c>
      <c r="E43" s="240" t="s">
        <v>205</v>
      </c>
      <c r="F43" s="240" t="s">
        <v>4</v>
      </c>
      <c r="G43" s="240" t="s">
        <v>226</v>
      </c>
      <c r="H43" s="240" t="s">
        <v>203</v>
      </c>
      <c r="I43" s="240" t="s">
        <v>4</v>
      </c>
      <c r="J43" s="240" t="s">
        <v>4</v>
      </c>
      <c r="K43" s="240" t="s">
        <v>230</v>
      </c>
      <c r="L43" s="240" t="s">
        <v>203</v>
      </c>
      <c r="M43" s="240" t="s">
        <v>226</v>
      </c>
      <c r="N43" s="241" t="s">
        <v>231</v>
      </c>
      <c r="O43" s="252" t="s">
        <v>231</v>
      </c>
      <c r="P43" s="262">
        <f t="shared" si="0"/>
        <v>10</v>
      </c>
      <c r="Q43" s="257"/>
      <c r="R43" s="305"/>
      <c r="S43" s="233">
        <f t="shared" si="1"/>
        <v>44651</v>
      </c>
      <c r="T43" s="288" t="str">
        <f t="shared" si="2"/>
        <v>木</v>
      </c>
      <c r="U43" s="307" t="s">
        <v>205</v>
      </c>
      <c r="V43" s="246" t="s">
        <v>4</v>
      </c>
      <c r="W43" s="247" t="s">
        <v>328</v>
      </c>
      <c r="X43" s="246" t="s">
        <v>216</v>
      </c>
      <c r="Y43" s="246" t="s">
        <v>205</v>
      </c>
      <c r="Z43" s="246" t="s">
        <v>203</v>
      </c>
      <c r="AA43" s="246" t="s">
        <v>216</v>
      </c>
      <c r="AB43" s="246">
        <v>10</v>
      </c>
      <c r="AC43" s="246" t="s">
        <v>226</v>
      </c>
      <c r="AD43" s="246" t="s">
        <v>207</v>
      </c>
      <c r="AE43" s="246" t="s">
        <v>271</v>
      </c>
      <c r="AF43" s="274" t="s">
        <v>6</v>
      </c>
      <c r="AG43" s="35">
        <f t="shared" si="6"/>
        <v>8</v>
      </c>
      <c r="AH43" s="278"/>
      <c r="AI43" s="285" t="s">
        <v>301</v>
      </c>
      <c r="AJ43" s="233">
        <f t="shared" si="3"/>
        <v>44651</v>
      </c>
      <c r="AK43" s="288" t="str">
        <f t="shared" si="4"/>
        <v>木</v>
      </c>
      <c r="AL43" s="287" t="s">
        <v>205</v>
      </c>
      <c r="AM43" s="248" t="s">
        <v>4</v>
      </c>
      <c r="AN43" s="248" t="s">
        <v>230</v>
      </c>
      <c r="AO43" s="248" t="s">
        <v>203</v>
      </c>
      <c r="AP43" s="248" t="s">
        <v>205</v>
      </c>
      <c r="AQ43" s="248" t="s">
        <v>253</v>
      </c>
      <c r="AR43" s="248"/>
      <c r="AS43" s="300"/>
      <c r="AT43" s="280">
        <f t="shared" si="5"/>
        <v>4</v>
      </c>
    </row>
    <row r="44" spans="1:75" ht="18" customHeight="1" thickBot="1">
      <c r="A44" s="545" t="s">
        <v>42</v>
      </c>
      <c r="B44" s="546"/>
      <c r="C44" s="245">
        <f t="shared" ref="C44:O44" si="7">COUNTIF(C13:C43,"休")</f>
        <v>1</v>
      </c>
      <c r="D44" s="242">
        <f t="shared" si="7"/>
        <v>10</v>
      </c>
      <c r="E44" s="242">
        <f t="shared" si="7"/>
        <v>8</v>
      </c>
      <c r="F44" s="242">
        <f t="shared" si="7"/>
        <v>9</v>
      </c>
      <c r="G44" s="242">
        <f t="shared" si="7"/>
        <v>8</v>
      </c>
      <c r="H44" s="242">
        <f t="shared" si="7"/>
        <v>9</v>
      </c>
      <c r="I44" s="242">
        <f t="shared" si="7"/>
        <v>9</v>
      </c>
      <c r="J44" s="242">
        <f t="shared" si="7"/>
        <v>9</v>
      </c>
      <c r="K44" s="242">
        <f t="shared" si="7"/>
        <v>9</v>
      </c>
      <c r="L44" s="242">
        <f t="shared" si="7"/>
        <v>9</v>
      </c>
      <c r="M44" s="242">
        <f t="shared" si="7"/>
        <v>9</v>
      </c>
      <c r="N44" s="242">
        <f t="shared" si="7"/>
        <v>6</v>
      </c>
      <c r="O44" s="86">
        <f t="shared" si="7"/>
        <v>7</v>
      </c>
      <c r="P44" s="38">
        <f t="shared" si="0"/>
        <v>11</v>
      </c>
      <c r="Q44" s="258">
        <f>COUNTIF(Q13:Q43,"休")</f>
        <v>0</v>
      </c>
      <c r="R44" s="244">
        <f>COUNTIF(R13:R43,"休")</f>
        <v>0</v>
      </c>
      <c r="S44" s="545" t="s">
        <v>42</v>
      </c>
      <c r="T44" s="546"/>
      <c r="U44" s="95">
        <f t="shared" ref="U44:AF44" si="8">COUNTIF(U13:U43,"休")</f>
        <v>7</v>
      </c>
      <c r="V44" s="243">
        <f t="shared" si="8"/>
        <v>8</v>
      </c>
      <c r="W44" s="243">
        <f t="shared" si="8"/>
        <v>9</v>
      </c>
      <c r="X44" s="243">
        <f t="shared" si="8"/>
        <v>10</v>
      </c>
      <c r="Y44" s="243">
        <f t="shared" si="8"/>
        <v>9</v>
      </c>
      <c r="Z44" s="243">
        <f t="shared" si="8"/>
        <v>9</v>
      </c>
      <c r="AA44" s="243">
        <f t="shared" si="8"/>
        <v>9</v>
      </c>
      <c r="AB44" s="243">
        <f t="shared" si="8"/>
        <v>9</v>
      </c>
      <c r="AC44" s="243">
        <f t="shared" si="8"/>
        <v>9</v>
      </c>
      <c r="AD44" s="243">
        <f t="shared" si="8"/>
        <v>9</v>
      </c>
      <c r="AE44" s="243">
        <f t="shared" si="8"/>
        <v>7</v>
      </c>
      <c r="AF44" s="93">
        <f t="shared" si="8"/>
        <v>9</v>
      </c>
      <c r="AG44" s="41">
        <f>9-COUNTIF(U44:AD44,"休")-COUNTIF(U44:AD44,"出")-COUNTIF(U44:AD44,"いわき")-COUNTIF(U44:AD44,"音更")-COUNTIF(U44:AD44,"有")-COUNTIF(U44:AD44,"石巻")-COUNTIF(U44:AD44,"ワ")</f>
        <v>9</v>
      </c>
      <c r="AH44" s="258">
        <f>COUNTIF(AH13:AH43,"休")</f>
        <v>8</v>
      </c>
      <c r="AI44" s="244">
        <f>COUNTIF(AI13:AI43,"休")</f>
        <v>8</v>
      </c>
      <c r="AJ44" s="552" t="s">
        <v>42</v>
      </c>
      <c r="AK44" s="553"/>
      <c r="AL44" s="95">
        <f>COUNTIF(AL13:AL43,"休")</f>
        <v>8</v>
      </c>
      <c r="AM44" s="243">
        <f t="shared" ref="AM44:AS44" si="9">COUNTIF(AM13:AM43,"休")</f>
        <v>8</v>
      </c>
      <c r="AN44" s="243">
        <f t="shared" si="9"/>
        <v>8</v>
      </c>
      <c r="AO44" s="243">
        <f t="shared" si="9"/>
        <v>8</v>
      </c>
      <c r="AP44" s="243">
        <f t="shared" si="9"/>
        <v>9</v>
      </c>
      <c r="AQ44" s="243">
        <f t="shared" si="9"/>
        <v>8</v>
      </c>
      <c r="AR44" s="243">
        <f t="shared" si="9"/>
        <v>0</v>
      </c>
      <c r="AS44" s="93">
        <f t="shared" si="9"/>
        <v>0</v>
      </c>
      <c r="AT44" s="65">
        <f t="shared" si="5"/>
        <v>5</v>
      </c>
    </row>
    <row r="45" spans="1:75" ht="18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S45" s="4"/>
      <c r="BT45" s="4"/>
      <c r="BU45" s="4"/>
      <c r="BV45" s="4"/>
      <c r="BW45" s="4"/>
    </row>
    <row r="46" spans="1:75" s="4" customFormat="1" ht="18" customHeight="1" thickBot="1">
      <c r="A46" s="567" t="s">
        <v>43</v>
      </c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9"/>
      <c r="V46" s="570" t="s">
        <v>44</v>
      </c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2"/>
      <c r="AJ46" s="554" t="s">
        <v>15</v>
      </c>
      <c r="AK46" s="555"/>
      <c r="AL46" s="555"/>
      <c r="AM46" s="555"/>
      <c r="AN46" s="555"/>
      <c r="AO46" s="555"/>
      <c r="AP46" s="555"/>
      <c r="AQ46" s="555"/>
      <c r="AR46" s="556"/>
      <c r="AS46" s="161" t="s">
        <v>110</v>
      </c>
      <c r="AT46" s="43"/>
    </row>
    <row r="47" spans="1:75" s="4" customFormat="1" ht="18" customHeight="1" thickBot="1">
      <c r="A47" s="557" t="s">
        <v>198</v>
      </c>
      <c r="B47" s="558"/>
      <c r="C47" s="193">
        <v>1398</v>
      </c>
      <c r="D47" s="383">
        <v>2907</v>
      </c>
      <c r="E47" s="383">
        <v>485</v>
      </c>
      <c r="F47" s="383">
        <v>4583</v>
      </c>
      <c r="G47" s="383">
        <v>2399</v>
      </c>
      <c r="H47" s="383">
        <v>3719</v>
      </c>
      <c r="I47" s="383">
        <v>2429</v>
      </c>
      <c r="J47" s="383">
        <v>4205</v>
      </c>
      <c r="K47" s="383">
        <v>3776</v>
      </c>
      <c r="L47" s="383">
        <v>2320</v>
      </c>
      <c r="M47" s="383">
        <v>4789</v>
      </c>
      <c r="N47" s="383">
        <v>3946</v>
      </c>
      <c r="O47" s="383">
        <v>3181</v>
      </c>
      <c r="P47" s="383">
        <v>4807</v>
      </c>
      <c r="Q47" s="195">
        <v>4309</v>
      </c>
      <c r="R47" s="141"/>
      <c r="S47" s="193">
        <v>3256</v>
      </c>
      <c r="T47" s="194">
        <v>1985</v>
      </c>
      <c r="U47" s="195">
        <v>3966</v>
      </c>
      <c r="V47" s="557" t="s">
        <v>198</v>
      </c>
      <c r="W47" s="558"/>
      <c r="X47" s="196">
        <v>620</v>
      </c>
      <c r="Y47" s="197">
        <v>1391</v>
      </c>
      <c r="Z47" s="197">
        <v>3108</v>
      </c>
      <c r="AA47" s="197">
        <v>2847</v>
      </c>
      <c r="AB47" s="197">
        <v>1799</v>
      </c>
      <c r="AC47" s="197">
        <v>4673</v>
      </c>
      <c r="AD47" s="197">
        <v>4964</v>
      </c>
      <c r="AE47" s="460" t="s">
        <v>191</v>
      </c>
      <c r="AF47" s="198" t="s">
        <v>191</v>
      </c>
      <c r="AG47" s="140"/>
      <c r="AH47" s="196">
        <v>1679</v>
      </c>
      <c r="AI47" s="198">
        <v>2756</v>
      </c>
      <c r="AJ47" s="557" t="s">
        <v>198</v>
      </c>
      <c r="AK47" s="558"/>
      <c r="AL47" s="199">
        <v>3756</v>
      </c>
      <c r="AM47" s="200">
        <v>2038</v>
      </c>
      <c r="AN47" s="200">
        <v>1882</v>
      </c>
      <c r="AO47" s="200">
        <v>2110</v>
      </c>
      <c r="AP47" s="200">
        <v>3028</v>
      </c>
      <c r="AQ47" s="200"/>
      <c r="AR47" s="201"/>
      <c r="AS47" s="161">
        <v>861</v>
      </c>
      <c r="AT47" s="43"/>
    </row>
    <row r="48" spans="1:75" s="4" customFormat="1" ht="20.25" customHeight="1" thickBot="1">
      <c r="A48" s="44" t="s">
        <v>29</v>
      </c>
      <c r="B48" s="83" t="s">
        <v>30</v>
      </c>
      <c r="C48" s="384" t="s">
        <v>62</v>
      </c>
      <c r="D48" s="326" t="s">
        <v>69</v>
      </c>
      <c r="E48" s="385" t="s">
        <v>70</v>
      </c>
      <c r="F48" s="385" t="s">
        <v>79</v>
      </c>
      <c r="G48" s="270" t="s">
        <v>71</v>
      </c>
      <c r="H48" s="386" t="s">
        <v>72</v>
      </c>
      <c r="I48" s="271" t="s">
        <v>73</v>
      </c>
      <c r="J48" s="386" t="s">
        <v>74</v>
      </c>
      <c r="K48" s="386" t="s">
        <v>75</v>
      </c>
      <c r="L48" s="386" t="s">
        <v>76</v>
      </c>
      <c r="M48" s="386" t="s">
        <v>45</v>
      </c>
      <c r="N48" s="326" t="s">
        <v>78</v>
      </c>
      <c r="O48" s="387" t="s">
        <v>77</v>
      </c>
      <c r="P48" s="388" t="s">
        <v>135</v>
      </c>
      <c r="Q48" s="387" t="s">
        <v>136</v>
      </c>
      <c r="R48" s="21" t="s">
        <v>31</v>
      </c>
      <c r="S48" s="45" t="s">
        <v>46</v>
      </c>
      <c r="T48" s="84" t="s">
        <v>47</v>
      </c>
      <c r="U48" s="85" t="s">
        <v>48</v>
      </c>
      <c r="V48" s="22" t="s">
        <v>29</v>
      </c>
      <c r="W48" s="23" t="s">
        <v>30</v>
      </c>
      <c r="X48" s="46" t="s">
        <v>63</v>
      </c>
      <c r="Y48" s="47" t="s">
        <v>80</v>
      </c>
      <c r="Z48" s="48" t="s">
        <v>81</v>
      </c>
      <c r="AA48" s="48" t="s">
        <v>82</v>
      </c>
      <c r="AB48" s="48" t="s">
        <v>83</v>
      </c>
      <c r="AC48" s="48" t="s">
        <v>106</v>
      </c>
      <c r="AD48" s="78" t="s">
        <v>107</v>
      </c>
      <c r="AE48" s="463" t="s">
        <v>213</v>
      </c>
      <c r="AF48" s="76" t="s">
        <v>171</v>
      </c>
      <c r="AG48" s="21" t="s">
        <v>31</v>
      </c>
      <c r="AH48" s="49" t="s">
        <v>49</v>
      </c>
      <c r="AI48" s="50" t="s">
        <v>50</v>
      </c>
      <c r="AJ48" s="51" t="s">
        <v>29</v>
      </c>
      <c r="AK48" s="52" t="s">
        <v>30</v>
      </c>
      <c r="AL48" s="24" t="s">
        <v>102</v>
      </c>
      <c r="AM48" s="53" t="s">
        <v>103</v>
      </c>
      <c r="AN48" s="53" t="s">
        <v>104</v>
      </c>
      <c r="AO48" s="53" t="s">
        <v>105</v>
      </c>
      <c r="AP48" s="25" t="s">
        <v>93</v>
      </c>
      <c r="AQ48" s="92"/>
      <c r="AR48" s="20" t="s">
        <v>31</v>
      </c>
      <c r="AS48" s="162" t="s">
        <v>111</v>
      </c>
      <c r="AT48" s="43"/>
    </row>
    <row r="49" spans="1:46" s="4" customFormat="1" ht="18" customHeight="1">
      <c r="A49" s="26">
        <f t="shared" ref="A49:B79" si="10">A13</f>
        <v>44621</v>
      </c>
      <c r="B49" s="377" t="str">
        <f t="shared" si="10"/>
        <v>火</v>
      </c>
      <c r="C49" s="389" t="s">
        <v>205</v>
      </c>
      <c r="D49" s="390" t="s">
        <v>4</v>
      </c>
      <c r="E49" s="391" t="s">
        <v>216</v>
      </c>
      <c r="F49" s="392" t="s">
        <v>205</v>
      </c>
      <c r="G49" s="392" t="s">
        <v>205</v>
      </c>
      <c r="H49" s="392" t="s">
        <v>4</v>
      </c>
      <c r="I49" s="392" t="s">
        <v>227</v>
      </c>
      <c r="J49" s="170" t="s">
        <v>224</v>
      </c>
      <c r="K49" s="391" t="s">
        <v>4</v>
      </c>
      <c r="L49" s="391" t="s">
        <v>225</v>
      </c>
      <c r="M49" s="392" t="s">
        <v>216</v>
      </c>
      <c r="N49" s="392" t="s">
        <v>216</v>
      </c>
      <c r="O49" s="392" t="s">
        <v>4</v>
      </c>
      <c r="P49" s="392" t="s">
        <v>226</v>
      </c>
      <c r="Q49" s="393" t="s">
        <v>216</v>
      </c>
      <c r="R49" s="58">
        <f t="shared" ref="R49:R79" si="11">14-COUNTIF(D49:Q49,"休")-COUNTIF(D49:Q49,"出張")</f>
        <v>10</v>
      </c>
      <c r="S49" s="173"/>
      <c r="T49" s="170"/>
      <c r="U49" s="174"/>
      <c r="V49" s="26">
        <f t="shared" ref="V49:V79" si="12">A13</f>
        <v>44621</v>
      </c>
      <c r="W49" s="31" t="str">
        <f t="shared" ref="W49:W79" si="13">B13</f>
        <v>火</v>
      </c>
      <c r="X49" s="55" t="s">
        <v>5</v>
      </c>
      <c r="Y49" s="56" t="s">
        <v>207</v>
      </c>
      <c r="Z49" s="57" t="s">
        <v>7</v>
      </c>
      <c r="AA49" s="56" t="s">
        <v>207</v>
      </c>
      <c r="AB49" s="56" t="s">
        <v>215</v>
      </c>
      <c r="AC49" s="79" t="s">
        <v>245</v>
      </c>
      <c r="AD49" s="57" t="s">
        <v>247</v>
      </c>
      <c r="AE49" s="461" t="s">
        <v>207</v>
      </c>
      <c r="AF49" s="77" t="s">
        <v>215</v>
      </c>
      <c r="AG49" s="58">
        <f>9-COUNTIF(X49:AF49,"休")-COUNTIF(X49:AF49,"出張")</f>
        <v>6</v>
      </c>
      <c r="AH49" s="59"/>
      <c r="AI49" s="60"/>
      <c r="AJ49" s="26">
        <f t="shared" ref="AJ49:AJ79" si="14">A13</f>
        <v>44621</v>
      </c>
      <c r="AK49" s="31" t="str">
        <f t="shared" ref="AK49:AK79" si="15">B13</f>
        <v>火</v>
      </c>
      <c r="AL49" s="308" t="s">
        <v>285</v>
      </c>
      <c r="AM49" s="309" t="s">
        <v>257</v>
      </c>
      <c r="AN49" s="310"/>
      <c r="AO49" s="309"/>
      <c r="AP49" s="310" t="s">
        <v>323</v>
      </c>
      <c r="AQ49" s="311"/>
      <c r="AR49" s="54">
        <f>6-COUNTIF(AL49:AQ49,"休")-COUNTIF(AL49:AQ49,"出張")</f>
        <v>6</v>
      </c>
      <c r="AS49" s="313"/>
      <c r="AT49" s="43"/>
    </row>
    <row r="50" spans="1:46" s="4" customFormat="1" ht="18" customHeight="1">
      <c r="A50" s="26">
        <f t="shared" si="10"/>
        <v>44622</v>
      </c>
      <c r="B50" s="377" t="str">
        <f t="shared" si="10"/>
        <v>水</v>
      </c>
      <c r="C50" s="168" t="s">
        <v>216</v>
      </c>
      <c r="D50" s="170" t="s">
        <v>216</v>
      </c>
      <c r="E50" s="170" t="s">
        <v>216</v>
      </c>
      <c r="F50" s="171" t="s">
        <v>216</v>
      </c>
      <c r="G50" s="171" t="s">
        <v>205</v>
      </c>
      <c r="H50" s="171" t="s">
        <v>216</v>
      </c>
      <c r="I50" s="170" t="s">
        <v>216</v>
      </c>
      <c r="J50" s="170" t="s">
        <v>224</v>
      </c>
      <c r="K50" s="170" t="s">
        <v>4</v>
      </c>
      <c r="L50" s="170" t="s">
        <v>225</v>
      </c>
      <c r="M50" s="171" t="s">
        <v>239</v>
      </c>
      <c r="N50" s="171" t="s">
        <v>4</v>
      </c>
      <c r="O50" s="171" t="s">
        <v>4</v>
      </c>
      <c r="P50" s="171" t="s">
        <v>216</v>
      </c>
      <c r="Q50" s="172" t="s">
        <v>203</v>
      </c>
      <c r="R50" s="58">
        <f t="shared" si="11"/>
        <v>8</v>
      </c>
      <c r="S50" s="173"/>
      <c r="T50" s="170"/>
      <c r="U50" s="174"/>
      <c r="V50" s="26">
        <f t="shared" si="12"/>
        <v>44622</v>
      </c>
      <c r="W50" s="31" t="str">
        <f t="shared" si="13"/>
        <v>水</v>
      </c>
      <c r="X50" s="55" t="s">
        <v>207</v>
      </c>
      <c r="Y50" s="56" t="s">
        <v>7</v>
      </c>
      <c r="Z50" s="57" t="s">
        <v>207</v>
      </c>
      <c r="AA50" s="56" t="s">
        <v>215</v>
      </c>
      <c r="AB50" s="56" t="s">
        <v>215</v>
      </c>
      <c r="AC50" s="79" t="s">
        <v>207</v>
      </c>
      <c r="AD50" s="57" t="s">
        <v>207</v>
      </c>
      <c r="AE50" s="57" t="s">
        <v>6</v>
      </c>
      <c r="AF50" s="77" t="s">
        <v>215</v>
      </c>
      <c r="AG50" s="58">
        <f t="shared" ref="AG50:AG79" si="16">9-COUNTIF(X50:AF50,"休")-COUNTIF(X50:AF50,"出張")</f>
        <v>5</v>
      </c>
      <c r="AH50" s="59"/>
      <c r="AI50" s="60" t="s">
        <v>207</v>
      </c>
      <c r="AJ50" s="26">
        <f t="shared" si="14"/>
        <v>44622</v>
      </c>
      <c r="AK50" s="31" t="str">
        <f t="shared" si="15"/>
        <v>水</v>
      </c>
      <c r="AL50" s="308" t="s">
        <v>285</v>
      </c>
      <c r="AM50" s="309" t="s">
        <v>257</v>
      </c>
      <c r="AN50" s="310"/>
      <c r="AO50" s="309"/>
      <c r="AP50" s="310" t="s">
        <v>324</v>
      </c>
      <c r="AQ50" s="311"/>
      <c r="AR50" s="54">
        <f t="shared" ref="AR50:AR80" si="17">6-COUNTIF(AL50:AQ50,"休")-COUNTIF(AL50:AQ50,"出張")</f>
        <v>6</v>
      </c>
      <c r="AS50" s="313"/>
      <c r="AT50" s="43"/>
    </row>
    <row r="51" spans="1:46" s="4" customFormat="1" ht="18" customHeight="1">
      <c r="A51" s="26">
        <f t="shared" si="10"/>
        <v>44623</v>
      </c>
      <c r="B51" s="377" t="str">
        <f t="shared" si="10"/>
        <v>木</v>
      </c>
      <c r="C51" s="168" t="s">
        <v>210</v>
      </c>
      <c r="D51" s="169" t="s">
        <v>4</v>
      </c>
      <c r="E51" s="170" t="s">
        <v>225</v>
      </c>
      <c r="F51" s="171" t="s">
        <v>216</v>
      </c>
      <c r="G51" s="171" t="s">
        <v>216</v>
      </c>
      <c r="H51" s="171" t="s">
        <v>272</v>
      </c>
      <c r="I51" s="171" t="s">
        <v>227</v>
      </c>
      <c r="J51" s="171" t="s">
        <v>224</v>
      </c>
      <c r="K51" s="170" t="s">
        <v>216</v>
      </c>
      <c r="L51" s="170" t="s">
        <v>216</v>
      </c>
      <c r="M51" s="171" t="s">
        <v>272</v>
      </c>
      <c r="N51" s="171" t="s">
        <v>4</v>
      </c>
      <c r="O51" s="171" t="s">
        <v>216</v>
      </c>
      <c r="P51" s="171" t="s">
        <v>226</v>
      </c>
      <c r="Q51" s="172" t="s">
        <v>203</v>
      </c>
      <c r="R51" s="58">
        <f t="shared" si="11"/>
        <v>9</v>
      </c>
      <c r="S51" s="173"/>
      <c r="T51" s="170"/>
      <c r="U51" s="174" t="s">
        <v>216</v>
      </c>
      <c r="V51" s="26">
        <f t="shared" si="12"/>
        <v>44623</v>
      </c>
      <c r="W51" s="31" t="str">
        <f t="shared" si="13"/>
        <v>木</v>
      </c>
      <c r="X51" s="55" t="s">
        <v>5</v>
      </c>
      <c r="Y51" s="56" t="s">
        <v>244</v>
      </c>
      <c r="Z51" s="57" t="s">
        <v>244</v>
      </c>
      <c r="AA51" s="56" t="s">
        <v>215</v>
      </c>
      <c r="AB51" s="56" t="s">
        <v>207</v>
      </c>
      <c r="AC51" s="79" t="s">
        <v>245</v>
      </c>
      <c r="AD51" s="57" t="s">
        <v>207</v>
      </c>
      <c r="AE51" s="57" t="s">
        <v>6</v>
      </c>
      <c r="AF51" s="77" t="s">
        <v>207</v>
      </c>
      <c r="AG51" s="58">
        <f t="shared" si="16"/>
        <v>6</v>
      </c>
      <c r="AH51" s="59"/>
      <c r="AI51" s="60"/>
      <c r="AJ51" s="26">
        <f t="shared" si="14"/>
        <v>44623</v>
      </c>
      <c r="AK51" s="31" t="str">
        <f t="shared" si="15"/>
        <v>木</v>
      </c>
      <c r="AL51" s="308" t="s">
        <v>285</v>
      </c>
      <c r="AM51" s="309" t="s">
        <v>257</v>
      </c>
      <c r="AN51" s="310"/>
      <c r="AO51" s="309"/>
      <c r="AP51" s="310" t="s">
        <v>324</v>
      </c>
      <c r="AQ51" s="311"/>
      <c r="AR51" s="54">
        <f t="shared" si="17"/>
        <v>6</v>
      </c>
      <c r="AS51" s="313"/>
      <c r="AT51" s="43"/>
    </row>
    <row r="52" spans="1:46" s="4" customFormat="1" ht="18" customHeight="1">
      <c r="A52" s="26">
        <f t="shared" si="10"/>
        <v>44624</v>
      </c>
      <c r="B52" s="377" t="str">
        <f t="shared" si="10"/>
        <v>金</v>
      </c>
      <c r="C52" s="168" t="s">
        <v>205</v>
      </c>
      <c r="D52" s="169" t="s">
        <v>228</v>
      </c>
      <c r="E52" s="170" t="s">
        <v>225</v>
      </c>
      <c r="F52" s="171" t="s">
        <v>205</v>
      </c>
      <c r="G52" s="171" t="s">
        <v>205</v>
      </c>
      <c r="H52" s="171" t="s">
        <v>4</v>
      </c>
      <c r="I52" s="171" t="s">
        <v>227</v>
      </c>
      <c r="J52" s="171" t="s">
        <v>216</v>
      </c>
      <c r="K52" s="170" t="s">
        <v>216</v>
      </c>
      <c r="L52" s="170" t="s">
        <v>216</v>
      </c>
      <c r="M52" s="171" t="s">
        <v>239</v>
      </c>
      <c r="N52" s="171" t="s">
        <v>315</v>
      </c>
      <c r="O52" s="171" t="s">
        <v>216</v>
      </c>
      <c r="P52" s="171" t="s">
        <v>226</v>
      </c>
      <c r="Q52" s="172" t="s">
        <v>216</v>
      </c>
      <c r="R52" s="58">
        <f t="shared" si="11"/>
        <v>9</v>
      </c>
      <c r="S52" s="173" t="s">
        <v>216</v>
      </c>
      <c r="T52" s="170" t="s">
        <v>216</v>
      </c>
      <c r="U52" s="174"/>
      <c r="V52" s="26">
        <f t="shared" si="12"/>
        <v>44624</v>
      </c>
      <c r="W52" s="31" t="str">
        <f t="shared" si="13"/>
        <v>金</v>
      </c>
      <c r="X52" s="55" t="s">
        <v>5</v>
      </c>
      <c r="Y52" s="56" t="s">
        <v>7</v>
      </c>
      <c r="Z52" s="57" t="s">
        <v>207</v>
      </c>
      <c r="AA52" s="56" t="s">
        <v>215</v>
      </c>
      <c r="AB52" s="56" t="s">
        <v>207</v>
      </c>
      <c r="AC52" s="79" t="s">
        <v>245</v>
      </c>
      <c r="AD52" s="57" t="s">
        <v>246</v>
      </c>
      <c r="AE52" s="57" t="s">
        <v>6</v>
      </c>
      <c r="AF52" s="77" t="s">
        <v>6</v>
      </c>
      <c r="AG52" s="58">
        <f t="shared" si="16"/>
        <v>7</v>
      </c>
      <c r="AH52" s="59" t="s">
        <v>207</v>
      </c>
      <c r="AI52" s="60" t="s">
        <v>207</v>
      </c>
      <c r="AJ52" s="26">
        <f t="shared" si="14"/>
        <v>44624</v>
      </c>
      <c r="AK52" s="31" t="str">
        <f t="shared" si="15"/>
        <v>金</v>
      </c>
      <c r="AL52" s="308" t="s">
        <v>285</v>
      </c>
      <c r="AM52" s="309" t="s">
        <v>257</v>
      </c>
      <c r="AN52" s="310"/>
      <c r="AO52" s="309"/>
      <c r="AP52" s="310" t="s">
        <v>324</v>
      </c>
      <c r="AQ52" s="311"/>
      <c r="AR52" s="54">
        <f t="shared" si="17"/>
        <v>6</v>
      </c>
      <c r="AS52" s="313"/>
      <c r="AT52" s="43"/>
    </row>
    <row r="53" spans="1:46" s="4" customFormat="1" ht="18" customHeight="1">
      <c r="A53" s="26">
        <f t="shared" si="10"/>
        <v>44625</v>
      </c>
      <c r="B53" s="377" t="str">
        <f t="shared" si="10"/>
        <v>土</v>
      </c>
      <c r="C53" s="422" t="s">
        <v>316</v>
      </c>
      <c r="D53" s="423" t="s">
        <v>4</v>
      </c>
      <c r="E53" s="424" t="s">
        <v>225</v>
      </c>
      <c r="F53" s="425" t="s">
        <v>205</v>
      </c>
      <c r="G53" s="425" t="s">
        <v>205</v>
      </c>
      <c r="H53" s="425" t="s">
        <v>4</v>
      </c>
      <c r="I53" s="425" t="s">
        <v>227</v>
      </c>
      <c r="J53" s="425" t="s">
        <v>224</v>
      </c>
      <c r="K53" s="424" t="s">
        <v>4</v>
      </c>
      <c r="L53" s="424" t="s">
        <v>225</v>
      </c>
      <c r="M53" s="425" t="s">
        <v>239</v>
      </c>
      <c r="N53" s="425" t="s">
        <v>4</v>
      </c>
      <c r="O53" s="425" t="s">
        <v>4</v>
      </c>
      <c r="P53" s="425" t="s">
        <v>226</v>
      </c>
      <c r="Q53" s="426" t="s">
        <v>203</v>
      </c>
      <c r="R53" s="58">
        <f t="shared" si="11"/>
        <v>14</v>
      </c>
      <c r="S53" s="427" t="s">
        <v>216</v>
      </c>
      <c r="T53" s="424" t="s">
        <v>216</v>
      </c>
      <c r="U53" s="428" t="s">
        <v>216</v>
      </c>
      <c r="V53" s="26">
        <f t="shared" si="12"/>
        <v>44625</v>
      </c>
      <c r="W53" s="31" t="str">
        <f t="shared" si="13"/>
        <v>土</v>
      </c>
      <c r="X53" s="429" t="s">
        <v>207</v>
      </c>
      <c r="Y53" s="430" t="s">
        <v>7</v>
      </c>
      <c r="Z53" s="431" t="s">
        <v>5</v>
      </c>
      <c r="AA53" s="430" t="s">
        <v>215</v>
      </c>
      <c r="AB53" s="430" t="s">
        <v>215</v>
      </c>
      <c r="AC53" s="432" t="s">
        <v>207</v>
      </c>
      <c r="AD53" s="431" t="s">
        <v>246</v>
      </c>
      <c r="AE53" s="431" t="s">
        <v>207</v>
      </c>
      <c r="AF53" s="433" t="s">
        <v>6</v>
      </c>
      <c r="AG53" s="58">
        <f t="shared" si="16"/>
        <v>6</v>
      </c>
      <c r="AH53" s="434" t="s">
        <v>207</v>
      </c>
      <c r="AI53" s="435"/>
      <c r="AJ53" s="26">
        <f t="shared" si="14"/>
        <v>44625</v>
      </c>
      <c r="AK53" s="31" t="str">
        <f t="shared" si="15"/>
        <v>土</v>
      </c>
      <c r="AL53" s="436" t="s">
        <v>235</v>
      </c>
      <c r="AM53" s="421" t="s">
        <v>258</v>
      </c>
      <c r="AN53" s="417"/>
      <c r="AO53" s="421"/>
      <c r="AP53" s="417" t="s">
        <v>324</v>
      </c>
      <c r="AQ53" s="419"/>
      <c r="AR53" s="54">
        <f t="shared" si="17"/>
        <v>5</v>
      </c>
      <c r="AS53" s="437"/>
      <c r="AT53" s="43"/>
    </row>
    <row r="54" spans="1:46" s="4" customFormat="1" ht="18" customHeight="1">
      <c r="A54" s="26">
        <f t="shared" si="10"/>
        <v>44626</v>
      </c>
      <c r="B54" s="377" t="str">
        <f t="shared" si="10"/>
        <v>日</v>
      </c>
      <c r="C54" s="422" t="s">
        <v>176</v>
      </c>
      <c r="D54" s="423" t="s">
        <v>4</v>
      </c>
      <c r="E54" s="424" t="s">
        <v>225</v>
      </c>
      <c r="F54" s="425" t="s">
        <v>205</v>
      </c>
      <c r="G54" s="425" t="s">
        <v>205</v>
      </c>
      <c r="H54" s="425" t="s">
        <v>4</v>
      </c>
      <c r="I54" s="425" t="s">
        <v>227</v>
      </c>
      <c r="J54" s="425" t="s">
        <v>224</v>
      </c>
      <c r="K54" s="424" t="s">
        <v>4</v>
      </c>
      <c r="L54" s="424" t="s">
        <v>225</v>
      </c>
      <c r="M54" s="425" t="s">
        <v>239</v>
      </c>
      <c r="N54" s="425" t="s">
        <v>4</v>
      </c>
      <c r="O54" s="425" t="s">
        <v>4</v>
      </c>
      <c r="P54" s="425" t="s">
        <v>226</v>
      </c>
      <c r="Q54" s="426" t="s">
        <v>203</v>
      </c>
      <c r="R54" s="58">
        <f t="shared" si="11"/>
        <v>14</v>
      </c>
      <c r="S54" s="427"/>
      <c r="T54" s="424" t="s">
        <v>216</v>
      </c>
      <c r="U54" s="428" t="s">
        <v>216</v>
      </c>
      <c r="V54" s="26">
        <f t="shared" si="12"/>
        <v>44626</v>
      </c>
      <c r="W54" s="31" t="str">
        <f t="shared" si="13"/>
        <v>日</v>
      </c>
      <c r="X54" s="429" t="s">
        <v>5</v>
      </c>
      <c r="Y54" s="430" t="s">
        <v>7</v>
      </c>
      <c r="Z54" s="431" t="s">
        <v>5</v>
      </c>
      <c r="AA54" s="430" t="s">
        <v>215</v>
      </c>
      <c r="AB54" s="430" t="s">
        <v>215</v>
      </c>
      <c r="AC54" s="432" t="s">
        <v>245</v>
      </c>
      <c r="AD54" s="431" t="s">
        <v>246</v>
      </c>
      <c r="AE54" s="431" t="s">
        <v>6</v>
      </c>
      <c r="AF54" s="433" t="s">
        <v>6</v>
      </c>
      <c r="AG54" s="58">
        <f t="shared" si="16"/>
        <v>9</v>
      </c>
      <c r="AH54" s="434" t="s">
        <v>207</v>
      </c>
      <c r="AI54" s="435"/>
      <c r="AJ54" s="26">
        <f t="shared" si="14"/>
        <v>44626</v>
      </c>
      <c r="AK54" s="31" t="str">
        <f t="shared" si="15"/>
        <v>日</v>
      </c>
      <c r="AL54" s="438" t="s">
        <v>285</v>
      </c>
      <c r="AM54" s="421" t="s">
        <v>259</v>
      </c>
      <c r="AN54" s="417"/>
      <c r="AO54" s="421"/>
      <c r="AP54" s="417" t="s">
        <v>325</v>
      </c>
      <c r="AQ54" s="419"/>
      <c r="AR54" s="54">
        <f t="shared" si="17"/>
        <v>5</v>
      </c>
      <c r="AS54" s="437"/>
      <c r="AT54" s="43"/>
    </row>
    <row r="55" spans="1:46" s="4" customFormat="1" ht="18" customHeight="1">
      <c r="A55" s="26">
        <f t="shared" si="10"/>
        <v>44627</v>
      </c>
      <c r="B55" s="377" t="str">
        <f t="shared" si="10"/>
        <v>月</v>
      </c>
      <c r="C55" s="168" t="s">
        <v>205</v>
      </c>
      <c r="D55" s="169" t="s">
        <v>4</v>
      </c>
      <c r="E55" s="170" t="s">
        <v>216</v>
      </c>
      <c r="F55" s="171" t="s">
        <v>205</v>
      </c>
      <c r="G55" s="171" t="s">
        <v>205</v>
      </c>
      <c r="H55" s="171" t="s">
        <v>4</v>
      </c>
      <c r="I55" s="171" t="s">
        <v>227</v>
      </c>
      <c r="J55" s="171" t="s">
        <v>216</v>
      </c>
      <c r="K55" s="170" t="s">
        <v>4</v>
      </c>
      <c r="L55" s="170" t="s">
        <v>225</v>
      </c>
      <c r="M55" s="171" t="s">
        <v>216</v>
      </c>
      <c r="N55" s="171" t="s">
        <v>216</v>
      </c>
      <c r="O55" s="171" t="s">
        <v>4</v>
      </c>
      <c r="P55" s="171" t="s">
        <v>226</v>
      </c>
      <c r="Q55" s="172" t="s">
        <v>203</v>
      </c>
      <c r="R55" s="58">
        <f t="shared" si="11"/>
        <v>10</v>
      </c>
      <c r="S55" s="173"/>
      <c r="T55" s="170"/>
      <c r="U55" s="174"/>
      <c r="V55" s="26">
        <f t="shared" si="12"/>
        <v>44627</v>
      </c>
      <c r="W55" s="31" t="str">
        <f t="shared" si="13"/>
        <v>月</v>
      </c>
      <c r="X55" s="55" t="s">
        <v>5</v>
      </c>
      <c r="Y55" s="56" t="s">
        <v>207</v>
      </c>
      <c r="Z55" s="57" t="s">
        <v>7</v>
      </c>
      <c r="AA55" s="56" t="s">
        <v>207</v>
      </c>
      <c r="AB55" s="56" t="s">
        <v>215</v>
      </c>
      <c r="AC55" s="79" t="s">
        <v>245</v>
      </c>
      <c r="AD55" s="57" t="s">
        <v>247</v>
      </c>
      <c r="AE55" s="57" t="s">
        <v>207</v>
      </c>
      <c r="AF55" s="77" t="s">
        <v>6</v>
      </c>
      <c r="AG55" s="58">
        <f t="shared" si="16"/>
        <v>6</v>
      </c>
      <c r="AH55" s="59"/>
      <c r="AI55" s="60"/>
      <c r="AJ55" s="26">
        <f t="shared" si="14"/>
        <v>44627</v>
      </c>
      <c r="AK55" s="31" t="str">
        <f t="shared" si="15"/>
        <v>月</v>
      </c>
      <c r="AL55" s="312" t="s">
        <v>216</v>
      </c>
      <c r="AM55" s="309" t="s">
        <v>259</v>
      </c>
      <c r="AN55" s="310"/>
      <c r="AO55" s="309"/>
      <c r="AP55" s="310" t="s">
        <v>324</v>
      </c>
      <c r="AQ55" s="311"/>
      <c r="AR55" s="54">
        <f t="shared" si="17"/>
        <v>5</v>
      </c>
      <c r="AS55" s="313"/>
      <c r="AT55" s="43"/>
    </row>
    <row r="56" spans="1:46" s="4" customFormat="1" ht="18" customHeight="1">
      <c r="A56" s="26">
        <f t="shared" si="10"/>
        <v>44628</v>
      </c>
      <c r="B56" s="377" t="str">
        <f t="shared" si="10"/>
        <v>火</v>
      </c>
      <c r="C56" s="168" t="s">
        <v>210</v>
      </c>
      <c r="D56" s="169" t="s">
        <v>216</v>
      </c>
      <c r="E56" s="170" t="s">
        <v>225</v>
      </c>
      <c r="F56" s="171" t="s">
        <v>216</v>
      </c>
      <c r="G56" s="171" t="s">
        <v>205</v>
      </c>
      <c r="H56" s="171" t="s">
        <v>4</v>
      </c>
      <c r="I56" s="171" t="s">
        <v>227</v>
      </c>
      <c r="J56" s="171" t="s">
        <v>216</v>
      </c>
      <c r="K56" s="170" t="s">
        <v>4</v>
      </c>
      <c r="L56" s="170" t="s">
        <v>225</v>
      </c>
      <c r="M56" s="171" t="s">
        <v>216</v>
      </c>
      <c r="N56" s="171" t="s">
        <v>216</v>
      </c>
      <c r="O56" s="171" t="s">
        <v>4</v>
      </c>
      <c r="P56" s="171" t="s">
        <v>226</v>
      </c>
      <c r="Q56" s="172" t="s">
        <v>203</v>
      </c>
      <c r="R56" s="58">
        <f t="shared" si="11"/>
        <v>9</v>
      </c>
      <c r="S56" s="173"/>
      <c r="T56" s="170"/>
      <c r="U56" s="174" t="s">
        <v>216</v>
      </c>
      <c r="V56" s="26">
        <f t="shared" si="12"/>
        <v>44628</v>
      </c>
      <c r="W56" s="31" t="str">
        <f t="shared" si="13"/>
        <v>火</v>
      </c>
      <c r="X56" s="55" t="s">
        <v>5</v>
      </c>
      <c r="Y56" s="56" t="s">
        <v>207</v>
      </c>
      <c r="Z56" s="57" t="s">
        <v>248</v>
      </c>
      <c r="AA56" s="56" t="s">
        <v>207</v>
      </c>
      <c r="AB56" s="56" t="s">
        <v>215</v>
      </c>
      <c r="AC56" s="79" t="s">
        <v>245</v>
      </c>
      <c r="AD56" s="57" t="s">
        <v>247</v>
      </c>
      <c r="AE56" s="57" t="s">
        <v>6</v>
      </c>
      <c r="AF56" s="480"/>
      <c r="AG56" s="58">
        <f t="shared" si="16"/>
        <v>7</v>
      </c>
      <c r="AH56" s="59"/>
      <c r="AI56" s="60"/>
      <c r="AJ56" s="26">
        <f t="shared" si="14"/>
        <v>44628</v>
      </c>
      <c r="AK56" s="31" t="str">
        <f t="shared" si="15"/>
        <v>火</v>
      </c>
      <c r="AL56" s="312" t="s">
        <v>285</v>
      </c>
      <c r="AM56" s="309" t="s">
        <v>259</v>
      </c>
      <c r="AN56" s="310"/>
      <c r="AO56" s="309"/>
      <c r="AP56" s="310" t="s">
        <v>323</v>
      </c>
      <c r="AQ56" s="311"/>
      <c r="AR56" s="54">
        <f t="shared" si="17"/>
        <v>6</v>
      </c>
      <c r="AS56" s="313"/>
      <c r="AT56" s="43"/>
    </row>
    <row r="57" spans="1:46" s="4" customFormat="1" ht="18" customHeight="1">
      <c r="A57" s="26">
        <f t="shared" si="10"/>
        <v>44629</v>
      </c>
      <c r="B57" s="377" t="str">
        <f t="shared" si="10"/>
        <v>水</v>
      </c>
      <c r="C57" s="168" t="s">
        <v>210</v>
      </c>
      <c r="D57" s="169" t="s">
        <v>216</v>
      </c>
      <c r="E57" s="170" t="s">
        <v>225</v>
      </c>
      <c r="F57" s="171" t="s">
        <v>205</v>
      </c>
      <c r="G57" s="171" t="s">
        <v>216</v>
      </c>
      <c r="H57" s="171" t="s">
        <v>216</v>
      </c>
      <c r="I57" s="171" t="s">
        <v>216</v>
      </c>
      <c r="J57" s="171" t="s">
        <v>224</v>
      </c>
      <c r="K57" s="170" t="s">
        <v>4</v>
      </c>
      <c r="L57" s="170" t="s">
        <v>225</v>
      </c>
      <c r="M57" s="171" t="s">
        <v>239</v>
      </c>
      <c r="N57" s="171" t="s">
        <v>4</v>
      </c>
      <c r="O57" s="171" t="s">
        <v>4</v>
      </c>
      <c r="P57" s="171" t="s">
        <v>216</v>
      </c>
      <c r="Q57" s="172" t="s">
        <v>203</v>
      </c>
      <c r="R57" s="58">
        <f t="shared" si="11"/>
        <v>9</v>
      </c>
      <c r="S57" s="173"/>
      <c r="T57" s="170"/>
      <c r="U57" s="174"/>
      <c r="V57" s="26">
        <f t="shared" si="12"/>
        <v>44629</v>
      </c>
      <c r="W57" s="31" t="str">
        <f t="shared" si="13"/>
        <v>水</v>
      </c>
      <c r="X57" s="55" t="s">
        <v>210</v>
      </c>
      <c r="Y57" s="56" t="s">
        <v>7</v>
      </c>
      <c r="Z57" s="57" t="s">
        <v>207</v>
      </c>
      <c r="AA57" s="56" t="s">
        <v>214</v>
      </c>
      <c r="AB57" s="56" t="s">
        <v>215</v>
      </c>
      <c r="AC57" s="79" t="s">
        <v>207</v>
      </c>
      <c r="AD57" s="57" t="s">
        <v>207</v>
      </c>
      <c r="AE57" s="57" t="s">
        <v>210</v>
      </c>
      <c r="AF57" s="480"/>
      <c r="AG57" s="58">
        <f t="shared" si="16"/>
        <v>6</v>
      </c>
      <c r="AH57" s="59"/>
      <c r="AI57" s="60" t="s">
        <v>207</v>
      </c>
      <c r="AJ57" s="26">
        <f t="shared" si="14"/>
        <v>44629</v>
      </c>
      <c r="AK57" s="31" t="str">
        <f t="shared" si="15"/>
        <v>水</v>
      </c>
      <c r="AL57" s="312" t="s">
        <v>210</v>
      </c>
      <c r="AM57" s="309" t="s">
        <v>260</v>
      </c>
      <c r="AN57" s="310"/>
      <c r="AO57" s="310"/>
      <c r="AP57" s="310" t="s">
        <v>326</v>
      </c>
      <c r="AQ57" s="311"/>
      <c r="AR57" s="54">
        <f t="shared" si="17"/>
        <v>6</v>
      </c>
      <c r="AS57" s="313"/>
      <c r="AT57" s="43"/>
    </row>
    <row r="58" spans="1:46" s="4" customFormat="1" ht="18" customHeight="1">
      <c r="A58" s="26">
        <f t="shared" si="10"/>
        <v>44630</v>
      </c>
      <c r="B58" s="377" t="str">
        <f t="shared" si="10"/>
        <v>木</v>
      </c>
      <c r="C58" s="168" t="s">
        <v>216</v>
      </c>
      <c r="D58" s="169" t="s">
        <v>4</v>
      </c>
      <c r="E58" s="170" t="s">
        <v>225</v>
      </c>
      <c r="F58" s="171" t="s">
        <v>205</v>
      </c>
      <c r="G58" s="171" t="s">
        <v>216</v>
      </c>
      <c r="H58" s="171" t="s">
        <v>216</v>
      </c>
      <c r="I58" s="171" t="s">
        <v>216</v>
      </c>
      <c r="J58" s="171" t="s">
        <v>224</v>
      </c>
      <c r="K58" s="170" t="s">
        <v>216</v>
      </c>
      <c r="L58" s="171" t="s">
        <v>216</v>
      </c>
      <c r="M58" s="171" t="s">
        <v>239</v>
      </c>
      <c r="N58" s="171" t="s">
        <v>4</v>
      </c>
      <c r="O58" s="171" t="s">
        <v>216</v>
      </c>
      <c r="P58" s="171" t="s">
        <v>226</v>
      </c>
      <c r="Q58" s="172" t="s">
        <v>216</v>
      </c>
      <c r="R58" s="58">
        <f t="shared" si="11"/>
        <v>7</v>
      </c>
      <c r="S58" s="175"/>
      <c r="T58" s="175"/>
      <c r="U58" s="176"/>
      <c r="V58" s="26">
        <f t="shared" si="12"/>
        <v>44630</v>
      </c>
      <c r="W58" s="31" t="str">
        <f t="shared" si="13"/>
        <v>木</v>
      </c>
      <c r="X58" s="177" t="s">
        <v>207</v>
      </c>
      <c r="Y58" s="178" t="s">
        <v>7</v>
      </c>
      <c r="Z58" s="179" t="s">
        <v>207</v>
      </c>
      <c r="AA58" s="178" t="s">
        <v>215</v>
      </c>
      <c r="AB58" s="178" t="s">
        <v>207</v>
      </c>
      <c r="AC58" s="180" t="s">
        <v>245</v>
      </c>
      <c r="AD58" s="179" t="s">
        <v>207</v>
      </c>
      <c r="AE58" s="179" t="s">
        <v>207</v>
      </c>
      <c r="AF58" s="480"/>
      <c r="AG58" s="58">
        <f t="shared" si="16"/>
        <v>4</v>
      </c>
      <c r="AH58" s="181"/>
      <c r="AI58" s="182"/>
      <c r="AJ58" s="26">
        <f t="shared" si="14"/>
        <v>44630</v>
      </c>
      <c r="AK58" s="31" t="str">
        <f t="shared" si="15"/>
        <v>木</v>
      </c>
      <c r="AL58" s="312" t="s">
        <v>216</v>
      </c>
      <c r="AM58" s="309" t="s">
        <v>261</v>
      </c>
      <c r="AN58" s="310"/>
      <c r="AO58" s="309"/>
      <c r="AP58" s="310" t="s">
        <v>324</v>
      </c>
      <c r="AQ58" s="311"/>
      <c r="AR58" s="54">
        <f t="shared" si="17"/>
        <v>4</v>
      </c>
      <c r="AS58" s="313"/>
      <c r="AT58" s="43"/>
    </row>
    <row r="59" spans="1:46" s="4" customFormat="1" ht="18" customHeight="1">
      <c r="A59" s="26">
        <f t="shared" si="10"/>
        <v>44631</v>
      </c>
      <c r="B59" s="377" t="str">
        <f t="shared" si="10"/>
        <v>金</v>
      </c>
      <c r="C59" s="168" t="s">
        <v>205</v>
      </c>
      <c r="D59" s="169" t="s">
        <v>228</v>
      </c>
      <c r="E59" s="171" t="s">
        <v>225</v>
      </c>
      <c r="F59" s="171" t="s">
        <v>205</v>
      </c>
      <c r="G59" s="171" t="s">
        <v>205</v>
      </c>
      <c r="H59" s="171" t="s">
        <v>4</v>
      </c>
      <c r="I59" s="171" t="s">
        <v>227</v>
      </c>
      <c r="J59" s="171" t="s">
        <v>224</v>
      </c>
      <c r="K59" s="170" t="s">
        <v>216</v>
      </c>
      <c r="L59" s="171" t="s">
        <v>216</v>
      </c>
      <c r="M59" s="171" t="s">
        <v>239</v>
      </c>
      <c r="N59" s="171" t="s">
        <v>315</v>
      </c>
      <c r="O59" s="171" t="s">
        <v>4</v>
      </c>
      <c r="P59" s="171" t="s">
        <v>226</v>
      </c>
      <c r="Q59" s="172" t="s">
        <v>216</v>
      </c>
      <c r="R59" s="58">
        <f t="shared" si="11"/>
        <v>11</v>
      </c>
      <c r="S59" s="173" t="s">
        <v>216</v>
      </c>
      <c r="T59" s="170"/>
      <c r="U59" s="174"/>
      <c r="V59" s="26">
        <f t="shared" si="12"/>
        <v>44631</v>
      </c>
      <c r="W59" s="31" t="str">
        <f t="shared" si="13"/>
        <v>金</v>
      </c>
      <c r="X59" s="55" t="s">
        <v>5</v>
      </c>
      <c r="Y59" s="56" t="s">
        <v>7</v>
      </c>
      <c r="Z59" s="57" t="s">
        <v>7</v>
      </c>
      <c r="AA59" s="56" t="s">
        <v>215</v>
      </c>
      <c r="AB59" s="56" t="s">
        <v>207</v>
      </c>
      <c r="AC59" s="79" t="s">
        <v>245</v>
      </c>
      <c r="AD59" s="57" t="s">
        <v>246</v>
      </c>
      <c r="AE59" s="57" t="s">
        <v>6</v>
      </c>
      <c r="AF59" s="480"/>
      <c r="AG59" s="58">
        <f t="shared" si="16"/>
        <v>8</v>
      </c>
      <c r="AH59" s="59" t="s">
        <v>207</v>
      </c>
      <c r="AI59" s="60" t="s">
        <v>207</v>
      </c>
      <c r="AJ59" s="26">
        <f t="shared" si="14"/>
        <v>44631</v>
      </c>
      <c r="AK59" s="31" t="str">
        <f t="shared" si="15"/>
        <v>金</v>
      </c>
      <c r="AL59" s="312" t="s">
        <v>285</v>
      </c>
      <c r="AM59" s="309" t="s">
        <v>259</v>
      </c>
      <c r="AN59" s="310"/>
      <c r="AO59" s="310"/>
      <c r="AP59" s="310" t="s">
        <v>325</v>
      </c>
      <c r="AQ59" s="311"/>
      <c r="AR59" s="54">
        <f t="shared" si="17"/>
        <v>5</v>
      </c>
      <c r="AS59" s="313"/>
      <c r="AT59" s="43"/>
    </row>
    <row r="60" spans="1:46" s="4" customFormat="1" ht="18" customHeight="1">
      <c r="A60" s="26">
        <f t="shared" si="10"/>
        <v>44632</v>
      </c>
      <c r="B60" s="377" t="str">
        <f t="shared" si="10"/>
        <v>土</v>
      </c>
      <c r="C60" s="422" t="s">
        <v>216</v>
      </c>
      <c r="D60" s="423" t="s">
        <v>4</v>
      </c>
      <c r="E60" s="425" t="s">
        <v>225</v>
      </c>
      <c r="F60" s="425" t="s">
        <v>205</v>
      </c>
      <c r="G60" s="425" t="s">
        <v>205</v>
      </c>
      <c r="H60" s="425" t="s">
        <v>4</v>
      </c>
      <c r="I60" s="425" t="s">
        <v>227</v>
      </c>
      <c r="J60" s="425" t="s">
        <v>224</v>
      </c>
      <c r="K60" s="424" t="s">
        <v>4</v>
      </c>
      <c r="L60" s="424" t="s">
        <v>225</v>
      </c>
      <c r="M60" s="425" t="s">
        <v>239</v>
      </c>
      <c r="N60" s="425" t="s">
        <v>4</v>
      </c>
      <c r="O60" s="425" t="s">
        <v>4</v>
      </c>
      <c r="P60" s="425" t="s">
        <v>226</v>
      </c>
      <c r="Q60" s="426" t="s">
        <v>203</v>
      </c>
      <c r="R60" s="58">
        <f t="shared" si="11"/>
        <v>14</v>
      </c>
      <c r="S60" s="427" t="s">
        <v>216</v>
      </c>
      <c r="T60" s="424" t="s">
        <v>216</v>
      </c>
      <c r="U60" s="428" t="s">
        <v>216</v>
      </c>
      <c r="V60" s="26">
        <f t="shared" si="12"/>
        <v>44632</v>
      </c>
      <c r="W60" s="31" t="str">
        <f t="shared" si="13"/>
        <v>土</v>
      </c>
      <c r="X60" s="429" t="s">
        <v>245</v>
      </c>
      <c r="Y60" s="430" t="s">
        <v>7</v>
      </c>
      <c r="Z60" s="431" t="s">
        <v>5</v>
      </c>
      <c r="AA60" s="430" t="s">
        <v>215</v>
      </c>
      <c r="AB60" s="430" t="s">
        <v>215</v>
      </c>
      <c r="AC60" s="432" t="s">
        <v>207</v>
      </c>
      <c r="AD60" s="431" t="s">
        <v>246</v>
      </c>
      <c r="AE60" s="431" t="s">
        <v>6</v>
      </c>
      <c r="AF60" s="480"/>
      <c r="AG60" s="58">
        <f t="shared" si="16"/>
        <v>8</v>
      </c>
      <c r="AH60" s="434" t="s">
        <v>207</v>
      </c>
      <c r="AI60" s="435"/>
      <c r="AJ60" s="26">
        <f t="shared" si="14"/>
        <v>44632</v>
      </c>
      <c r="AK60" s="31" t="str">
        <f t="shared" si="15"/>
        <v>土</v>
      </c>
      <c r="AL60" s="438" t="s">
        <v>216</v>
      </c>
      <c r="AM60" s="421" t="s">
        <v>258</v>
      </c>
      <c r="AN60" s="417"/>
      <c r="AO60" s="421"/>
      <c r="AP60" s="417" t="s">
        <v>325</v>
      </c>
      <c r="AQ60" s="419"/>
      <c r="AR60" s="54">
        <f t="shared" si="17"/>
        <v>3</v>
      </c>
      <c r="AS60" s="437"/>
      <c r="AT60" s="43"/>
    </row>
    <row r="61" spans="1:46" s="4" customFormat="1" ht="18" customHeight="1">
      <c r="A61" s="26">
        <f t="shared" si="10"/>
        <v>44633</v>
      </c>
      <c r="B61" s="377" t="str">
        <f t="shared" si="10"/>
        <v>日</v>
      </c>
      <c r="C61" s="422" t="s">
        <v>205</v>
      </c>
      <c r="D61" s="423" t="s">
        <v>4</v>
      </c>
      <c r="E61" s="424" t="s">
        <v>225</v>
      </c>
      <c r="F61" s="425" t="s">
        <v>205</v>
      </c>
      <c r="G61" s="425" t="s">
        <v>205</v>
      </c>
      <c r="H61" s="425" t="s">
        <v>4</v>
      </c>
      <c r="I61" s="425" t="s">
        <v>227</v>
      </c>
      <c r="J61" s="425" t="s">
        <v>224</v>
      </c>
      <c r="K61" s="424" t="s">
        <v>4</v>
      </c>
      <c r="L61" s="424" t="s">
        <v>225</v>
      </c>
      <c r="M61" s="425" t="s">
        <v>239</v>
      </c>
      <c r="N61" s="425" t="s">
        <v>315</v>
      </c>
      <c r="O61" s="425" t="s">
        <v>4</v>
      </c>
      <c r="P61" s="425" t="s">
        <v>226</v>
      </c>
      <c r="Q61" s="426" t="s">
        <v>203</v>
      </c>
      <c r="R61" s="58">
        <f t="shared" si="11"/>
        <v>14</v>
      </c>
      <c r="S61" s="427"/>
      <c r="T61" s="424"/>
      <c r="U61" s="428" t="s">
        <v>216</v>
      </c>
      <c r="V61" s="26">
        <f t="shared" si="12"/>
        <v>44633</v>
      </c>
      <c r="W61" s="31" t="str">
        <f t="shared" si="13"/>
        <v>日</v>
      </c>
      <c r="X61" s="429" t="s">
        <v>5</v>
      </c>
      <c r="Y61" s="430" t="s">
        <v>7</v>
      </c>
      <c r="Z61" s="431" t="s">
        <v>5</v>
      </c>
      <c r="AA61" s="430" t="s">
        <v>215</v>
      </c>
      <c r="AB61" s="430" t="s">
        <v>215</v>
      </c>
      <c r="AC61" s="432" t="s">
        <v>245</v>
      </c>
      <c r="AD61" s="431" t="s">
        <v>246</v>
      </c>
      <c r="AE61" s="431" t="s">
        <v>6</v>
      </c>
      <c r="AF61" s="480"/>
      <c r="AG61" s="58">
        <f t="shared" si="16"/>
        <v>9</v>
      </c>
      <c r="AH61" s="434" t="s">
        <v>207</v>
      </c>
      <c r="AI61" s="435"/>
      <c r="AJ61" s="26">
        <f t="shared" si="14"/>
        <v>44633</v>
      </c>
      <c r="AK61" s="31" t="str">
        <f t="shared" si="15"/>
        <v>日</v>
      </c>
      <c r="AL61" s="438" t="s">
        <v>285</v>
      </c>
      <c r="AM61" s="421" t="s">
        <v>259</v>
      </c>
      <c r="AN61" s="417"/>
      <c r="AO61" s="421"/>
      <c r="AP61" s="417" t="s">
        <v>324</v>
      </c>
      <c r="AQ61" s="419"/>
      <c r="AR61" s="54">
        <f t="shared" si="17"/>
        <v>6</v>
      </c>
      <c r="AS61" s="437"/>
      <c r="AT61" s="43"/>
    </row>
    <row r="62" spans="1:46" s="4" customFormat="1" ht="18" customHeight="1">
      <c r="A62" s="26">
        <f t="shared" si="10"/>
        <v>44634</v>
      </c>
      <c r="B62" s="377" t="str">
        <f t="shared" si="10"/>
        <v>月</v>
      </c>
      <c r="C62" s="168" t="s">
        <v>317</v>
      </c>
      <c r="D62" s="169" t="s">
        <v>4</v>
      </c>
      <c r="E62" s="170" t="s">
        <v>216</v>
      </c>
      <c r="F62" s="171" t="s">
        <v>216</v>
      </c>
      <c r="G62" s="171" t="s">
        <v>205</v>
      </c>
      <c r="H62" s="171" t="s">
        <v>4</v>
      </c>
      <c r="I62" s="171" t="s">
        <v>227</v>
      </c>
      <c r="J62" s="171" t="s">
        <v>216</v>
      </c>
      <c r="K62" s="170" t="s">
        <v>4</v>
      </c>
      <c r="L62" s="170" t="s">
        <v>225</v>
      </c>
      <c r="M62" s="171" t="s">
        <v>216</v>
      </c>
      <c r="N62" s="171" t="s">
        <v>216</v>
      </c>
      <c r="O62" s="171" t="s">
        <v>4</v>
      </c>
      <c r="P62" s="171" t="s">
        <v>216</v>
      </c>
      <c r="Q62" s="172" t="s">
        <v>203</v>
      </c>
      <c r="R62" s="58">
        <f t="shared" si="11"/>
        <v>8</v>
      </c>
      <c r="S62" s="173"/>
      <c r="T62" s="170"/>
      <c r="U62" s="174"/>
      <c r="V62" s="26">
        <f t="shared" si="12"/>
        <v>44634</v>
      </c>
      <c r="W62" s="31" t="str">
        <f t="shared" si="13"/>
        <v>月</v>
      </c>
      <c r="X62" s="55" t="s">
        <v>211</v>
      </c>
      <c r="Y62" s="56" t="s">
        <v>207</v>
      </c>
      <c r="Z62" s="57" t="s">
        <v>7</v>
      </c>
      <c r="AA62" s="56" t="s">
        <v>207</v>
      </c>
      <c r="AB62" s="56" t="s">
        <v>215</v>
      </c>
      <c r="AC62" s="79" t="s">
        <v>245</v>
      </c>
      <c r="AD62" s="57" t="s">
        <v>247</v>
      </c>
      <c r="AE62" s="57" t="s">
        <v>207</v>
      </c>
      <c r="AF62" s="480"/>
      <c r="AG62" s="58">
        <f t="shared" si="16"/>
        <v>6</v>
      </c>
      <c r="AH62" s="59"/>
      <c r="AI62" s="60"/>
      <c r="AJ62" s="26">
        <f t="shared" si="14"/>
        <v>44634</v>
      </c>
      <c r="AK62" s="31" t="str">
        <f t="shared" si="15"/>
        <v>月</v>
      </c>
      <c r="AL62" s="312" t="s">
        <v>211</v>
      </c>
      <c r="AM62" s="309" t="s">
        <v>262</v>
      </c>
      <c r="AN62" s="310"/>
      <c r="AO62" s="310"/>
      <c r="AP62" s="310" t="s">
        <v>324</v>
      </c>
      <c r="AQ62" s="311"/>
      <c r="AR62" s="54">
        <f t="shared" si="17"/>
        <v>6</v>
      </c>
      <c r="AS62" s="313"/>
      <c r="AT62" s="43"/>
    </row>
    <row r="63" spans="1:46" s="4" customFormat="1" ht="18" customHeight="1">
      <c r="A63" s="26">
        <f t="shared" si="10"/>
        <v>44635</v>
      </c>
      <c r="B63" s="377" t="str">
        <f t="shared" si="10"/>
        <v>火</v>
      </c>
      <c r="C63" s="168" t="s">
        <v>311</v>
      </c>
      <c r="D63" s="169" t="s">
        <v>216</v>
      </c>
      <c r="E63" s="170" t="s">
        <v>214</v>
      </c>
      <c r="F63" s="171" t="s">
        <v>311</v>
      </c>
      <c r="G63" s="171" t="s">
        <v>205</v>
      </c>
      <c r="H63" s="171" t="s">
        <v>4</v>
      </c>
      <c r="I63" s="171" t="s">
        <v>227</v>
      </c>
      <c r="J63" s="171" t="s">
        <v>216</v>
      </c>
      <c r="K63" s="170" t="s">
        <v>4</v>
      </c>
      <c r="L63" s="170" t="s">
        <v>225</v>
      </c>
      <c r="M63" s="171" t="s">
        <v>239</v>
      </c>
      <c r="N63" s="171" t="s">
        <v>4</v>
      </c>
      <c r="O63" s="171" t="s">
        <v>4</v>
      </c>
      <c r="P63" s="171" t="s">
        <v>226</v>
      </c>
      <c r="Q63" s="172" t="s">
        <v>216</v>
      </c>
      <c r="R63" s="58">
        <f t="shared" si="11"/>
        <v>11</v>
      </c>
      <c r="S63" s="173"/>
      <c r="T63" s="170"/>
      <c r="U63" s="174" t="s">
        <v>216</v>
      </c>
      <c r="V63" s="26">
        <f t="shared" si="12"/>
        <v>44635</v>
      </c>
      <c r="W63" s="31" t="str">
        <f t="shared" si="13"/>
        <v>火</v>
      </c>
      <c r="X63" s="55" t="s">
        <v>5</v>
      </c>
      <c r="Y63" s="56" t="s">
        <v>207</v>
      </c>
      <c r="Z63" s="57" t="s">
        <v>7</v>
      </c>
      <c r="AA63" s="56" t="s">
        <v>207</v>
      </c>
      <c r="AB63" s="56" t="s">
        <v>215</v>
      </c>
      <c r="AC63" s="79" t="s">
        <v>245</v>
      </c>
      <c r="AD63" s="57" t="s">
        <v>247</v>
      </c>
      <c r="AE63" s="57" t="s">
        <v>6</v>
      </c>
      <c r="AF63" s="480"/>
      <c r="AG63" s="58">
        <f t="shared" si="16"/>
        <v>7</v>
      </c>
      <c r="AH63" s="59"/>
      <c r="AI63" s="60" t="s">
        <v>207</v>
      </c>
      <c r="AJ63" s="26">
        <f t="shared" si="14"/>
        <v>44635</v>
      </c>
      <c r="AK63" s="31" t="str">
        <f t="shared" si="15"/>
        <v>火</v>
      </c>
      <c r="AL63" s="312" t="s">
        <v>285</v>
      </c>
      <c r="AM63" s="309" t="s">
        <v>257</v>
      </c>
      <c r="AN63" s="310"/>
      <c r="AO63" s="309"/>
      <c r="AP63" s="310" t="s">
        <v>324</v>
      </c>
      <c r="AQ63" s="311"/>
      <c r="AR63" s="54">
        <f t="shared" si="17"/>
        <v>6</v>
      </c>
      <c r="AS63" s="313"/>
      <c r="AT63" s="43"/>
    </row>
    <row r="64" spans="1:46" s="4" customFormat="1" ht="18" customHeight="1">
      <c r="A64" s="26">
        <f t="shared" si="10"/>
        <v>44636</v>
      </c>
      <c r="B64" s="377" t="str">
        <f t="shared" si="10"/>
        <v>水</v>
      </c>
      <c r="C64" s="168" t="s">
        <v>318</v>
      </c>
      <c r="D64" s="169" t="s">
        <v>216</v>
      </c>
      <c r="E64" s="171" t="s">
        <v>225</v>
      </c>
      <c r="F64" s="171" t="s">
        <v>311</v>
      </c>
      <c r="G64" s="171" t="s">
        <v>207</v>
      </c>
      <c r="H64" s="171" t="s">
        <v>216</v>
      </c>
      <c r="I64" s="171" t="s">
        <v>216</v>
      </c>
      <c r="J64" s="171" t="s">
        <v>224</v>
      </c>
      <c r="K64" s="170" t="s">
        <v>4</v>
      </c>
      <c r="L64" s="170" t="s">
        <v>225</v>
      </c>
      <c r="M64" s="171" t="s">
        <v>239</v>
      </c>
      <c r="N64" s="171" t="s">
        <v>4</v>
      </c>
      <c r="O64" s="171" t="s">
        <v>4</v>
      </c>
      <c r="P64" s="171" t="s">
        <v>216</v>
      </c>
      <c r="Q64" s="172" t="s">
        <v>203</v>
      </c>
      <c r="R64" s="58">
        <f t="shared" si="11"/>
        <v>9</v>
      </c>
      <c r="S64" s="173"/>
      <c r="T64" s="170" t="s">
        <v>216</v>
      </c>
      <c r="U64" s="174"/>
      <c r="V64" s="26">
        <f t="shared" si="12"/>
        <v>44636</v>
      </c>
      <c r="W64" s="31" t="str">
        <f t="shared" si="13"/>
        <v>水</v>
      </c>
      <c r="X64" s="55" t="s">
        <v>207</v>
      </c>
      <c r="Y64" s="56" t="s">
        <v>7</v>
      </c>
      <c r="Z64" s="57" t="s">
        <v>207</v>
      </c>
      <c r="AA64" s="56" t="s">
        <v>215</v>
      </c>
      <c r="AB64" s="56" t="s">
        <v>215</v>
      </c>
      <c r="AC64" s="79" t="s">
        <v>207</v>
      </c>
      <c r="AD64" s="57" t="s">
        <v>207</v>
      </c>
      <c r="AE64" s="57" t="s">
        <v>207</v>
      </c>
      <c r="AF64" s="480"/>
      <c r="AG64" s="58">
        <f t="shared" si="16"/>
        <v>4</v>
      </c>
      <c r="AH64" s="59"/>
      <c r="AI64" s="60"/>
      <c r="AJ64" s="26">
        <f t="shared" si="14"/>
        <v>44636</v>
      </c>
      <c r="AK64" s="31" t="str">
        <f t="shared" si="15"/>
        <v>水</v>
      </c>
      <c r="AL64" s="312" t="s">
        <v>285</v>
      </c>
      <c r="AM64" s="309" t="s">
        <v>257</v>
      </c>
      <c r="AN64" s="310"/>
      <c r="AO64" s="309"/>
      <c r="AP64" s="310" t="s">
        <v>324</v>
      </c>
      <c r="AQ64" s="311"/>
      <c r="AR64" s="54">
        <f t="shared" si="17"/>
        <v>6</v>
      </c>
      <c r="AS64" s="313"/>
      <c r="AT64" s="43"/>
    </row>
    <row r="65" spans="1:46" s="4" customFormat="1" ht="18" customHeight="1">
      <c r="A65" s="26">
        <f t="shared" si="10"/>
        <v>44637</v>
      </c>
      <c r="B65" s="377" t="str">
        <f t="shared" si="10"/>
        <v>木</v>
      </c>
      <c r="C65" s="168" t="s">
        <v>216</v>
      </c>
      <c r="D65" s="169" t="s">
        <v>4</v>
      </c>
      <c r="E65" s="171" t="s">
        <v>225</v>
      </c>
      <c r="F65" s="171" t="s">
        <v>205</v>
      </c>
      <c r="G65" s="171" t="s">
        <v>216</v>
      </c>
      <c r="H65" s="171" t="s">
        <v>216</v>
      </c>
      <c r="I65" s="171" t="s">
        <v>216</v>
      </c>
      <c r="J65" s="171" t="s">
        <v>224</v>
      </c>
      <c r="K65" s="170" t="s">
        <v>4</v>
      </c>
      <c r="L65" s="170" t="s">
        <v>216</v>
      </c>
      <c r="M65" s="171" t="s">
        <v>239</v>
      </c>
      <c r="N65" s="171" t="s">
        <v>4</v>
      </c>
      <c r="O65" s="171" t="s">
        <v>216</v>
      </c>
      <c r="P65" s="171" t="s">
        <v>226</v>
      </c>
      <c r="Q65" s="172" t="s">
        <v>203</v>
      </c>
      <c r="R65" s="58">
        <f t="shared" si="11"/>
        <v>9</v>
      </c>
      <c r="S65" s="173"/>
      <c r="T65" s="170" t="s">
        <v>216</v>
      </c>
      <c r="U65" s="174"/>
      <c r="V65" s="26">
        <f t="shared" si="12"/>
        <v>44637</v>
      </c>
      <c r="W65" s="31" t="str">
        <f t="shared" si="13"/>
        <v>木</v>
      </c>
      <c r="X65" s="55" t="s">
        <v>207</v>
      </c>
      <c r="Y65" s="56" t="s">
        <v>7</v>
      </c>
      <c r="Z65" s="57" t="s">
        <v>207</v>
      </c>
      <c r="AA65" s="56" t="s">
        <v>215</v>
      </c>
      <c r="AB65" s="178" t="s">
        <v>207</v>
      </c>
      <c r="AC65" s="79" t="s">
        <v>245</v>
      </c>
      <c r="AD65" s="57" t="s">
        <v>207</v>
      </c>
      <c r="AE65" s="57" t="s">
        <v>207</v>
      </c>
      <c r="AF65" s="480"/>
      <c r="AG65" s="58">
        <f t="shared" si="16"/>
        <v>4</v>
      </c>
      <c r="AH65" s="59"/>
      <c r="AI65" s="60" t="s">
        <v>249</v>
      </c>
      <c r="AJ65" s="26">
        <f t="shared" si="14"/>
        <v>44637</v>
      </c>
      <c r="AK65" s="31" t="str">
        <f t="shared" si="15"/>
        <v>木</v>
      </c>
      <c r="AL65" s="312" t="s">
        <v>216</v>
      </c>
      <c r="AM65" s="309" t="s">
        <v>258</v>
      </c>
      <c r="AN65" s="310"/>
      <c r="AO65" s="309"/>
      <c r="AP65" s="310" t="s">
        <v>324</v>
      </c>
      <c r="AQ65" s="311"/>
      <c r="AR65" s="54">
        <f t="shared" si="17"/>
        <v>4</v>
      </c>
      <c r="AS65" s="313"/>
      <c r="AT65" s="43"/>
    </row>
    <row r="66" spans="1:46" s="4" customFormat="1" ht="18" customHeight="1">
      <c r="A66" s="26">
        <f t="shared" si="10"/>
        <v>44638</v>
      </c>
      <c r="B66" s="377" t="str">
        <f t="shared" si="10"/>
        <v>金</v>
      </c>
      <c r="C66" s="168" t="s">
        <v>205</v>
      </c>
      <c r="D66" s="169" t="s">
        <v>228</v>
      </c>
      <c r="E66" s="171" t="s">
        <v>225</v>
      </c>
      <c r="F66" s="171" t="s">
        <v>216</v>
      </c>
      <c r="G66" s="171" t="s">
        <v>205</v>
      </c>
      <c r="H66" s="171" t="s">
        <v>4</v>
      </c>
      <c r="I66" s="171" t="s">
        <v>227</v>
      </c>
      <c r="J66" s="171" t="s">
        <v>224</v>
      </c>
      <c r="K66" s="170" t="s">
        <v>216</v>
      </c>
      <c r="L66" s="170" t="s">
        <v>216</v>
      </c>
      <c r="M66" s="171" t="s">
        <v>239</v>
      </c>
      <c r="N66" s="171" t="s">
        <v>216</v>
      </c>
      <c r="O66" s="171" t="s">
        <v>216</v>
      </c>
      <c r="P66" s="171" t="s">
        <v>226</v>
      </c>
      <c r="Q66" s="172" t="s">
        <v>203</v>
      </c>
      <c r="R66" s="58">
        <f t="shared" si="11"/>
        <v>9</v>
      </c>
      <c r="S66" s="173" t="s">
        <v>216</v>
      </c>
      <c r="T66" s="170"/>
      <c r="U66" s="174"/>
      <c r="V66" s="26">
        <f t="shared" si="12"/>
        <v>44638</v>
      </c>
      <c r="W66" s="31" t="str">
        <f t="shared" si="13"/>
        <v>金</v>
      </c>
      <c r="X66" s="55" t="s">
        <v>5</v>
      </c>
      <c r="Y66" s="56" t="s">
        <v>7</v>
      </c>
      <c r="Z66" s="57" t="s">
        <v>214</v>
      </c>
      <c r="AA66" s="56" t="s">
        <v>215</v>
      </c>
      <c r="AB66" s="56" t="s">
        <v>207</v>
      </c>
      <c r="AC66" s="79" t="s">
        <v>245</v>
      </c>
      <c r="AD66" s="57" t="s">
        <v>246</v>
      </c>
      <c r="AE66" s="57" t="s">
        <v>6</v>
      </c>
      <c r="AF66" s="480"/>
      <c r="AG66" s="58">
        <f t="shared" si="16"/>
        <v>8</v>
      </c>
      <c r="AH66" s="59" t="s">
        <v>207</v>
      </c>
      <c r="AI66" s="60" t="s">
        <v>214</v>
      </c>
      <c r="AJ66" s="26">
        <f t="shared" si="14"/>
        <v>44638</v>
      </c>
      <c r="AK66" s="31" t="str">
        <f t="shared" si="15"/>
        <v>金</v>
      </c>
      <c r="AL66" s="312" t="s">
        <v>285</v>
      </c>
      <c r="AM66" s="309" t="s">
        <v>259</v>
      </c>
      <c r="AN66" s="310"/>
      <c r="AO66" s="309"/>
      <c r="AP66" s="310" t="s">
        <v>325</v>
      </c>
      <c r="AQ66" s="311"/>
      <c r="AR66" s="54">
        <f t="shared" si="17"/>
        <v>5</v>
      </c>
      <c r="AS66" s="313"/>
      <c r="AT66" s="43"/>
    </row>
    <row r="67" spans="1:46" s="4" customFormat="1" ht="18" customHeight="1">
      <c r="A67" s="26">
        <f t="shared" si="10"/>
        <v>44639</v>
      </c>
      <c r="B67" s="377" t="str">
        <f t="shared" si="10"/>
        <v>土</v>
      </c>
      <c r="C67" s="422" t="s">
        <v>216</v>
      </c>
      <c r="D67" s="423" t="s">
        <v>4</v>
      </c>
      <c r="E67" s="425" t="s">
        <v>225</v>
      </c>
      <c r="F67" s="425" t="s">
        <v>205</v>
      </c>
      <c r="G67" s="425" t="s">
        <v>205</v>
      </c>
      <c r="H67" s="425" t="s">
        <v>4</v>
      </c>
      <c r="I67" s="425" t="s">
        <v>227</v>
      </c>
      <c r="J67" s="425" t="s">
        <v>224</v>
      </c>
      <c r="K67" s="424" t="s">
        <v>4</v>
      </c>
      <c r="L67" s="424" t="s">
        <v>225</v>
      </c>
      <c r="M67" s="425" t="s">
        <v>239</v>
      </c>
      <c r="N67" s="425" t="s">
        <v>315</v>
      </c>
      <c r="O67" s="425" t="s">
        <v>4</v>
      </c>
      <c r="P67" s="425" t="s">
        <v>226</v>
      </c>
      <c r="Q67" s="426" t="s">
        <v>203</v>
      </c>
      <c r="R67" s="58">
        <f t="shared" si="11"/>
        <v>14</v>
      </c>
      <c r="S67" s="427" t="s">
        <v>216</v>
      </c>
      <c r="T67" s="424" t="s">
        <v>216</v>
      </c>
      <c r="U67" s="428" t="s">
        <v>216</v>
      </c>
      <c r="V67" s="26">
        <f t="shared" si="12"/>
        <v>44639</v>
      </c>
      <c r="W67" s="31" t="str">
        <f t="shared" si="13"/>
        <v>土</v>
      </c>
      <c r="X67" s="429" t="s">
        <v>214</v>
      </c>
      <c r="Y67" s="430" t="s">
        <v>7</v>
      </c>
      <c r="Z67" s="431" t="s">
        <v>5</v>
      </c>
      <c r="AA67" s="430" t="s">
        <v>215</v>
      </c>
      <c r="AB67" s="430" t="s">
        <v>215</v>
      </c>
      <c r="AC67" s="432" t="s">
        <v>207</v>
      </c>
      <c r="AD67" s="431" t="s">
        <v>246</v>
      </c>
      <c r="AE67" s="431" t="s">
        <v>6</v>
      </c>
      <c r="AF67" s="480"/>
      <c r="AG67" s="58">
        <f t="shared" si="16"/>
        <v>8</v>
      </c>
      <c r="AH67" s="434" t="s">
        <v>207</v>
      </c>
      <c r="AI67" s="435" t="s">
        <v>207</v>
      </c>
      <c r="AJ67" s="26">
        <f t="shared" si="14"/>
        <v>44639</v>
      </c>
      <c r="AK67" s="31" t="str">
        <f t="shared" si="15"/>
        <v>土</v>
      </c>
      <c r="AL67" s="438" t="s">
        <v>216</v>
      </c>
      <c r="AM67" s="421" t="s">
        <v>259</v>
      </c>
      <c r="AN67" s="417"/>
      <c r="AO67" s="417"/>
      <c r="AP67" s="417" t="s">
        <v>324</v>
      </c>
      <c r="AQ67" s="419"/>
      <c r="AR67" s="54">
        <f t="shared" si="17"/>
        <v>5</v>
      </c>
      <c r="AS67" s="437"/>
      <c r="AT67" s="43"/>
    </row>
    <row r="68" spans="1:46" s="4" customFormat="1" ht="18" customHeight="1">
      <c r="A68" s="26">
        <f t="shared" si="10"/>
        <v>44640</v>
      </c>
      <c r="B68" s="377" t="str">
        <f t="shared" si="10"/>
        <v>日</v>
      </c>
      <c r="C68" s="422" t="s">
        <v>205</v>
      </c>
      <c r="D68" s="423" t="s">
        <v>4</v>
      </c>
      <c r="E68" s="425" t="s">
        <v>225</v>
      </c>
      <c r="F68" s="425" t="s">
        <v>205</v>
      </c>
      <c r="G68" s="425" t="s">
        <v>205</v>
      </c>
      <c r="H68" s="425" t="s">
        <v>4</v>
      </c>
      <c r="I68" s="425" t="s">
        <v>227</v>
      </c>
      <c r="J68" s="425" t="s">
        <v>224</v>
      </c>
      <c r="K68" s="424" t="s">
        <v>4</v>
      </c>
      <c r="L68" s="424" t="s">
        <v>225</v>
      </c>
      <c r="M68" s="425" t="s">
        <v>239</v>
      </c>
      <c r="N68" s="425" t="s">
        <v>4</v>
      </c>
      <c r="O68" s="425" t="s">
        <v>4</v>
      </c>
      <c r="P68" s="425" t="s">
        <v>226</v>
      </c>
      <c r="Q68" s="426" t="s">
        <v>203</v>
      </c>
      <c r="R68" s="58">
        <f t="shared" si="11"/>
        <v>14</v>
      </c>
      <c r="S68" s="427"/>
      <c r="T68" s="424" t="s">
        <v>216</v>
      </c>
      <c r="U68" s="428" t="s">
        <v>216</v>
      </c>
      <c r="V68" s="26">
        <f t="shared" si="12"/>
        <v>44640</v>
      </c>
      <c r="W68" s="31" t="str">
        <f t="shared" si="13"/>
        <v>日</v>
      </c>
      <c r="X68" s="429" t="s">
        <v>5</v>
      </c>
      <c r="Y68" s="430" t="s">
        <v>7</v>
      </c>
      <c r="Z68" s="431" t="s">
        <v>5</v>
      </c>
      <c r="AA68" s="430" t="s">
        <v>207</v>
      </c>
      <c r="AB68" s="430" t="s">
        <v>215</v>
      </c>
      <c r="AC68" s="432" t="s">
        <v>245</v>
      </c>
      <c r="AD68" s="431" t="s">
        <v>246</v>
      </c>
      <c r="AE68" s="431" t="s">
        <v>207</v>
      </c>
      <c r="AF68" s="480"/>
      <c r="AG68" s="58">
        <f t="shared" si="16"/>
        <v>7</v>
      </c>
      <c r="AH68" s="434" t="s">
        <v>207</v>
      </c>
      <c r="AI68" s="435" t="s">
        <v>207</v>
      </c>
      <c r="AJ68" s="26">
        <f t="shared" si="14"/>
        <v>44640</v>
      </c>
      <c r="AK68" s="31" t="str">
        <f t="shared" si="15"/>
        <v>日</v>
      </c>
      <c r="AL68" s="438" t="s">
        <v>285</v>
      </c>
      <c r="AM68" s="421" t="s">
        <v>259</v>
      </c>
      <c r="AN68" s="417"/>
      <c r="AO68" s="417"/>
      <c r="AP68" s="417" t="s">
        <v>324</v>
      </c>
      <c r="AQ68" s="419"/>
      <c r="AR68" s="54">
        <f t="shared" si="17"/>
        <v>6</v>
      </c>
      <c r="AS68" s="437"/>
      <c r="AT68" s="43"/>
    </row>
    <row r="69" spans="1:46" s="4" customFormat="1" ht="18" customHeight="1">
      <c r="A69" s="26">
        <f t="shared" si="10"/>
        <v>44641</v>
      </c>
      <c r="B69" s="378" t="str">
        <f t="shared" si="10"/>
        <v>月</v>
      </c>
      <c r="C69" s="422" t="s">
        <v>205</v>
      </c>
      <c r="D69" s="423" t="s">
        <v>4</v>
      </c>
      <c r="E69" s="424" t="s">
        <v>225</v>
      </c>
      <c r="F69" s="425" t="s">
        <v>216</v>
      </c>
      <c r="G69" s="425" t="s">
        <v>205</v>
      </c>
      <c r="H69" s="425" t="s">
        <v>4</v>
      </c>
      <c r="I69" s="425" t="s">
        <v>227</v>
      </c>
      <c r="J69" s="425" t="s">
        <v>224</v>
      </c>
      <c r="K69" s="424" t="s">
        <v>4</v>
      </c>
      <c r="L69" s="424" t="s">
        <v>225</v>
      </c>
      <c r="M69" s="425" t="s">
        <v>239</v>
      </c>
      <c r="N69" s="425" t="s">
        <v>315</v>
      </c>
      <c r="O69" s="425" t="s">
        <v>4</v>
      </c>
      <c r="P69" s="425" t="s">
        <v>226</v>
      </c>
      <c r="Q69" s="426" t="s">
        <v>216</v>
      </c>
      <c r="R69" s="58">
        <f t="shared" si="11"/>
        <v>12</v>
      </c>
      <c r="S69" s="427"/>
      <c r="T69" s="424" t="s">
        <v>207</v>
      </c>
      <c r="U69" s="428" t="s">
        <v>216</v>
      </c>
      <c r="V69" s="26">
        <f t="shared" si="12"/>
        <v>44641</v>
      </c>
      <c r="W69" s="165" t="str">
        <f t="shared" si="13"/>
        <v>月</v>
      </c>
      <c r="X69" s="429" t="s">
        <v>5</v>
      </c>
      <c r="Y69" s="430" t="s">
        <v>207</v>
      </c>
      <c r="Z69" s="431" t="s">
        <v>7</v>
      </c>
      <c r="AA69" s="430" t="s">
        <v>215</v>
      </c>
      <c r="AB69" s="430" t="s">
        <v>215</v>
      </c>
      <c r="AC69" s="432" t="s">
        <v>245</v>
      </c>
      <c r="AD69" s="431" t="s">
        <v>247</v>
      </c>
      <c r="AE69" s="431" t="s">
        <v>7</v>
      </c>
      <c r="AF69" s="480"/>
      <c r="AG69" s="58">
        <f t="shared" si="16"/>
        <v>8</v>
      </c>
      <c r="AH69" s="434" t="s">
        <v>207</v>
      </c>
      <c r="AI69" s="435"/>
      <c r="AJ69" s="26">
        <f t="shared" si="14"/>
        <v>44641</v>
      </c>
      <c r="AK69" s="165" t="str">
        <f t="shared" si="15"/>
        <v>月</v>
      </c>
      <c r="AL69" s="438" t="s">
        <v>257</v>
      </c>
      <c r="AM69" s="421" t="s">
        <v>259</v>
      </c>
      <c r="AN69" s="417"/>
      <c r="AO69" s="417"/>
      <c r="AP69" s="417" t="s">
        <v>324</v>
      </c>
      <c r="AQ69" s="419"/>
      <c r="AR69" s="54">
        <f t="shared" si="17"/>
        <v>6</v>
      </c>
      <c r="AS69" s="437"/>
      <c r="AT69" s="43"/>
    </row>
    <row r="70" spans="1:46" s="4" customFormat="1" ht="18" customHeight="1">
      <c r="A70" s="26">
        <f t="shared" si="10"/>
        <v>44642</v>
      </c>
      <c r="B70" s="377" t="str">
        <f t="shared" si="10"/>
        <v>火</v>
      </c>
      <c r="C70" s="168" t="s">
        <v>205</v>
      </c>
      <c r="D70" s="169" t="s">
        <v>4</v>
      </c>
      <c r="E70" s="170" t="s">
        <v>216</v>
      </c>
      <c r="F70" s="171" t="s">
        <v>205</v>
      </c>
      <c r="G70" s="171" t="s">
        <v>205</v>
      </c>
      <c r="H70" s="171" t="s">
        <v>4</v>
      </c>
      <c r="I70" s="171" t="s">
        <v>227</v>
      </c>
      <c r="J70" s="171" t="s">
        <v>216</v>
      </c>
      <c r="K70" s="170" t="s">
        <v>4</v>
      </c>
      <c r="L70" s="170" t="s">
        <v>225</v>
      </c>
      <c r="M70" s="171" t="s">
        <v>216</v>
      </c>
      <c r="N70" s="171" t="s">
        <v>216</v>
      </c>
      <c r="O70" s="171" t="s">
        <v>4</v>
      </c>
      <c r="P70" s="171" t="s">
        <v>216</v>
      </c>
      <c r="Q70" s="172" t="s">
        <v>203</v>
      </c>
      <c r="R70" s="58">
        <f t="shared" si="11"/>
        <v>9</v>
      </c>
      <c r="S70" s="173"/>
      <c r="T70" s="170"/>
      <c r="U70" s="174"/>
      <c r="V70" s="26">
        <f t="shared" si="12"/>
        <v>44642</v>
      </c>
      <c r="W70" s="31" t="str">
        <f t="shared" si="13"/>
        <v>火</v>
      </c>
      <c r="X70" s="55" t="s">
        <v>5</v>
      </c>
      <c r="Y70" s="56" t="s">
        <v>207</v>
      </c>
      <c r="Z70" s="57" t="s">
        <v>7</v>
      </c>
      <c r="AA70" s="56" t="s">
        <v>248</v>
      </c>
      <c r="AB70" s="56" t="s">
        <v>215</v>
      </c>
      <c r="AC70" s="79" t="s">
        <v>245</v>
      </c>
      <c r="AD70" s="57" t="s">
        <v>247</v>
      </c>
      <c r="AE70" s="57" t="s">
        <v>6</v>
      </c>
      <c r="AF70" s="480"/>
      <c r="AG70" s="58">
        <f t="shared" si="16"/>
        <v>8</v>
      </c>
      <c r="AH70" s="59"/>
      <c r="AI70" s="60"/>
      <c r="AJ70" s="26">
        <f t="shared" si="14"/>
        <v>44642</v>
      </c>
      <c r="AK70" s="31" t="str">
        <f t="shared" si="15"/>
        <v>火</v>
      </c>
      <c r="AL70" s="312" t="s">
        <v>257</v>
      </c>
      <c r="AM70" s="309" t="s">
        <v>259</v>
      </c>
      <c r="AN70" s="310"/>
      <c r="AO70" s="310"/>
      <c r="AP70" s="310" t="s">
        <v>323</v>
      </c>
      <c r="AQ70" s="311"/>
      <c r="AR70" s="54">
        <f t="shared" si="17"/>
        <v>6</v>
      </c>
      <c r="AS70" s="313"/>
      <c r="AT70" s="43"/>
    </row>
    <row r="71" spans="1:46" s="4" customFormat="1" ht="18" customHeight="1">
      <c r="A71" s="26">
        <f t="shared" si="10"/>
        <v>44643</v>
      </c>
      <c r="B71" s="377" t="str">
        <f t="shared" si="10"/>
        <v>水</v>
      </c>
      <c r="C71" s="168" t="s">
        <v>250</v>
      </c>
      <c r="D71" s="169" t="s">
        <v>216</v>
      </c>
      <c r="E71" s="171" t="s">
        <v>225</v>
      </c>
      <c r="F71" s="171" t="s">
        <v>205</v>
      </c>
      <c r="G71" s="171" t="s">
        <v>216</v>
      </c>
      <c r="H71" s="171" t="s">
        <v>216</v>
      </c>
      <c r="I71" s="171" t="s">
        <v>216</v>
      </c>
      <c r="J71" s="171" t="s">
        <v>224</v>
      </c>
      <c r="K71" s="170" t="s">
        <v>4</v>
      </c>
      <c r="L71" s="170" t="s">
        <v>225</v>
      </c>
      <c r="M71" s="171" t="s">
        <v>216</v>
      </c>
      <c r="N71" s="171" t="s">
        <v>4</v>
      </c>
      <c r="O71" s="171" t="s">
        <v>4</v>
      </c>
      <c r="P71" s="171" t="s">
        <v>226</v>
      </c>
      <c r="Q71" s="172" t="s">
        <v>203</v>
      </c>
      <c r="R71" s="58">
        <f t="shared" si="11"/>
        <v>9</v>
      </c>
      <c r="S71" s="173"/>
      <c r="T71" s="170"/>
      <c r="U71" s="174"/>
      <c r="V71" s="26">
        <f t="shared" si="12"/>
        <v>44643</v>
      </c>
      <c r="W71" s="31" t="str">
        <f t="shared" si="13"/>
        <v>水</v>
      </c>
      <c r="X71" s="55" t="s">
        <v>212</v>
      </c>
      <c r="Y71" s="56" t="s">
        <v>7</v>
      </c>
      <c r="Z71" s="57" t="s">
        <v>207</v>
      </c>
      <c r="AA71" s="56" t="s">
        <v>207</v>
      </c>
      <c r="AB71" s="56" t="s">
        <v>215</v>
      </c>
      <c r="AC71" s="79" t="s">
        <v>207</v>
      </c>
      <c r="AD71" s="57" t="s">
        <v>207</v>
      </c>
      <c r="AE71" s="57" t="s">
        <v>6</v>
      </c>
      <c r="AF71" s="480"/>
      <c r="AG71" s="58">
        <f t="shared" si="16"/>
        <v>5</v>
      </c>
      <c r="AH71" s="59"/>
      <c r="AI71" s="60" t="s">
        <v>207</v>
      </c>
      <c r="AJ71" s="26">
        <f t="shared" si="14"/>
        <v>44643</v>
      </c>
      <c r="AK71" s="31" t="str">
        <f t="shared" si="15"/>
        <v>水</v>
      </c>
      <c r="AL71" s="312" t="s">
        <v>212</v>
      </c>
      <c r="AM71" s="309" t="s">
        <v>263</v>
      </c>
      <c r="AN71" s="310"/>
      <c r="AO71" s="309"/>
      <c r="AP71" s="310" t="s">
        <v>250</v>
      </c>
      <c r="AQ71" s="311"/>
      <c r="AR71" s="54">
        <f t="shared" si="17"/>
        <v>6</v>
      </c>
      <c r="AS71" s="313"/>
      <c r="AT71" s="43"/>
    </row>
    <row r="72" spans="1:46" s="4" customFormat="1" ht="18" customHeight="1">
      <c r="A72" s="26">
        <f t="shared" si="10"/>
        <v>44644</v>
      </c>
      <c r="B72" s="377" t="str">
        <f t="shared" si="10"/>
        <v>木</v>
      </c>
      <c r="C72" s="168" t="s">
        <v>216</v>
      </c>
      <c r="D72" s="169" t="s">
        <v>228</v>
      </c>
      <c r="E72" s="170" t="s">
        <v>225</v>
      </c>
      <c r="F72" s="171" t="s">
        <v>205</v>
      </c>
      <c r="G72" s="171" t="s">
        <v>216</v>
      </c>
      <c r="H72" s="171" t="s">
        <v>4</v>
      </c>
      <c r="I72" s="171" t="s">
        <v>216</v>
      </c>
      <c r="J72" s="171" t="s">
        <v>224</v>
      </c>
      <c r="K72" s="170" t="s">
        <v>216</v>
      </c>
      <c r="L72" s="170" t="s">
        <v>216</v>
      </c>
      <c r="M72" s="171" t="s">
        <v>239</v>
      </c>
      <c r="N72" s="171" t="s">
        <v>4</v>
      </c>
      <c r="O72" s="171" t="s">
        <v>216</v>
      </c>
      <c r="P72" s="171" t="s">
        <v>216</v>
      </c>
      <c r="Q72" s="172" t="s">
        <v>203</v>
      </c>
      <c r="R72" s="58">
        <f t="shared" si="11"/>
        <v>8</v>
      </c>
      <c r="S72" s="173"/>
      <c r="T72" s="170"/>
      <c r="U72" s="174"/>
      <c r="V72" s="26">
        <f t="shared" si="12"/>
        <v>44644</v>
      </c>
      <c r="W72" s="31" t="str">
        <f t="shared" si="13"/>
        <v>木</v>
      </c>
      <c r="X72" s="55" t="s">
        <v>207</v>
      </c>
      <c r="Y72" s="56" t="s">
        <v>7</v>
      </c>
      <c r="Z72" s="57" t="s">
        <v>207</v>
      </c>
      <c r="AA72" s="56" t="s">
        <v>215</v>
      </c>
      <c r="AB72" s="178" t="s">
        <v>207</v>
      </c>
      <c r="AC72" s="79" t="s">
        <v>245</v>
      </c>
      <c r="AD72" s="57" t="s">
        <v>207</v>
      </c>
      <c r="AE72" s="57" t="s">
        <v>6</v>
      </c>
      <c r="AF72" s="480"/>
      <c r="AG72" s="58">
        <f t="shared" si="16"/>
        <v>5</v>
      </c>
      <c r="AH72" s="59"/>
      <c r="AI72" s="60" t="s">
        <v>214</v>
      </c>
      <c r="AJ72" s="26">
        <f t="shared" si="14"/>
        <v>44644</v>
      </c>
      <c r="AK72" s="31" t="str">
        <f t="shared" si="15"/>
        <v>木</v>
      </c>
      <c r="AL72" s="312" t="s">
        <v>285</v>
      </c>
      <c r="AM72" s="309" t="s">
        <v>258</v>
      </c>
      <c r="AN72" s="310"/>
      <c r="AO72" s="310"/>
      <c r="AP72" s="310" t="s">
        <v>325</v>
      </c>
      <c r="AQ72" s="311"/>
      <c r="AR72" s="54">
        <f t="shared" si="17"/>
        <v>4</v>
      </c>
      <c r="AS72" s="313"/>
      <c r="AT72" s="43"/>
    </row>
    <row r="73" spans="1:46" s="4" customFormat="1" ht="18" customHeight="1">
      <c r="A73" s="26">
        <f t="shared" si="10"/>
        <v>44645</v>
      </c>
      <c r="B73" s="377" t="str">
        <f t="shared" si="10"/>
        <v>金</v>
      </c>
      <c r="C73" s="168" t="s">
        <v>205</v>
      </c>
      <c r="D73" s="169" t="s">
        <v>216</v>
      </c>
      <c r="E73" s="170" t="s">
        <v>225</v>
      </c>
      <c r="F73" s="171" t="s">
        <v>205</v>
      </c>
      <c r="G73" s="171" t="s">
        <v>205</v>
      </c>
      <c r="H73" s="171" t="s">
        <v>4</v>
      </c>
      <c r="I73" s="171" t="s">
        <v>227</v>
      </c>
      <c r="J73" s="171" t="s">
        <v>224</v>
      </c>
      <c r="K73" s="170" t="s">
        <v>216</v>
      </c>
      <c r="L73" s="170" t="s">
        <v>225</v>
      </c>
      <c r="M73" s="171" t="s">
        <v>239</v>
      </c>
      <c r="N73" s="171" t="s">
        <v>315</v>
      </c>
      <c r="O73" s="171" t="s">
        <v>216</v>
      </c>
      <c r="P73" s="171" t="s">
        <v>226</v>
      </c>
      <c r="Q73" s="172" t="s">
        <v>216</v>
      </c>
      <c r="R73" s="58">
        <f t="shared" si="11"/>
        <v>10</v>
      </c>
      <c r="S73" s="173" t="s">
        <v>216</v>
      </c>
      <c r="T73" s="170"/>
      <c r="U73" s="174"/>
      <c r="V73" s="26">
        <f t="shared" si="12"/>
        <v>44645</v>
      </c>
      <c r="W73" s="31" t="str">
        <f t="shared" si="13"/>
        <v>金</v>
      </c>
      <c r="X73" s="55" t="s">
        <v>5</v>
      </c>
      <c r="Y73" s="56" t="s">
        <v>7</v>
      </c>
      <c r="Z73" s="57" t="s">
        <v>5</v>
      </c>
      <c r="AA73" s="56" t="s">
        <v>215</v>
      </c>
      <c r="AB73" s="56" t="s">
        <v>207</v>
      </c>
      <c r="AC73" s="79" t="s">
        <v>245</v>
      </c>
      <c r="AD73" s="57" t="s">
        <v>246</v>
      </c>
      <c r="AE73" s="57" t="s">
        <v>215</v>
      </c>
      <c r="AF73" s="480"/>
      <c r="AG73" s="58">
        <f t="shared" si="16"/>
        <v>8</v>
      </c>
      <c r="AH73" s="59" t="s">
        <v>207</v>
      </c>
      <c r="AI73" s="60" t="s">
        <v>207</v>
      </c>
      <c r="AJ73" s="26">
        <f t="shared" si="14"/>
        <v>44645</v>
      </c>
      <c r="AK73" s="31" t="str">
        <f t="shared" si="15"/>
        <v>金</v>
      </c>
      <c r="AL73" s="312" t="s">
        <v>285</v>
      </c>
      <c r="AM73" s="309" t="s">
        <v>258</v>
      </c>
      <c r="AN73" s="310"/>
      <c r="AO73" s="310"/>
      <c r="AP73" s="310" t="s">
        <v>325</v>
      </c>
      <c r="AQ73" s="311"/>
      <c r="AR73" s="54">
        <f t="shared" si="17"/>
        <v>4</v>
      </c>
      <c r="AS73" s="313"/>
      <c r="AT73" s="43"/>
    </row>
    <row r="74" spans="1:46" s="4" customFormat="1" ht="18" customHeight="1">
      <c r="A74" s="26">
        <f t="shared" si="10"/>
        <v>44646</v>
      </c>
      <c r="B74" s="377" t="str">
        <f t="shared" si="10"/>
        <v>土</v>
      </c>
      <c r="C74" s="422" t="s">
        <v>319</v>
      </c>
      <c r="D74" s="423" t="s">
        <v>4</v>
      </c>
      <c r="E74" s="424" t="s">
        <v>225</v>
      </c>
      <c r="F74" s="425" t="s">
        <v>216</v>
      </c>
      <c r="G74" s="425" t="s">
        <v>205</v>
      </c>
      <c r="H74" s="425" t="s">
        <v>4</v>
      </c>
      <c r="I74" s="425" t="s">
        <v>227</v>
      </c>
      <c r="J74" s="425" t="s">
        <v>224</v>
      </c>
      <c r="K74" s="424" t="s">
        <v>4</v>
      </c>
      <c r="L74" s="424" t="s">
        <v>225</v>
      </c>
      <c r="M74" s="425" t="s">
        <v>239</v>
      </c>
      <c r="N74" s="425" t="s">
        <v>4</v>
      </c>
      <c r="O74" s="425" t="s">
        <v>4</v>
      </c>
      <c r="P74" s="425" t="s">
        <v>226</v>
      </c>
      <c r="Q74" s="426" t="s">
        <v>203</v>
      </c>
      <c r="R74" s="58">
        <f t="shared" si="11"/>
        <v>13</v>
      </c>
      <c r="S74" s="427" t="s">
        <v>216</v>
      </c>
      <c r="T74" s="424" t="s">
        <v>216</v>
      </c>
      <c r="U74" s="428" t="s">
        <v>216</v>
      </c>
      <c r="V74" s="26">
        <f t="shared" si="12"/>
        <v>44646</v>
      </c>
      <c r="W74" s="31" t="str">
        <f t="shared" si="13"/>
        <v>土</v>
      </c>
      <c r="X74" s="429" t="s">
        <v>5</v>
      </c>
      <c r="Y74" s="430" t="s">
        <v>7</v>
      </c>
      <c r="Z74" s="431" t="s">
        <v>5</v>
      </c>
      <c r="AA74" s="430" t="s">
        <v>215</v>
      </c>
      <c r="AB74" s="430" t="s">
        <v>215</v>
      </c>
      <c r="AC74" s="432" t="s">
        <v>207</v>
      </c>
      <c r="AD74" s="431" t="s">
        <v>246</v>
      </c>
      <c r="AE74" s="431" t="s">
        <v>6</v>
      </c>
      <c r="AF74" s="480"/>
      <c r="AG74" s="58">
        <f t="shared" si="16"/>
        <v>8</v>
      </c>
      <c r="AH74" s="434" t="s">
        <v>207</v>
      </c>
      <c r="AI74" s="435"/>
      <c r="AJ74" s="26">
        <f t="shared" si="14"/>
        <v>44646</v>
      </c>
      <c r="AK74" s="31" t="str">
        <f t="shared" si="15"/>
        <v>土</v>
      </c>
      <c r="AL74" s="438" t="s">
        <v>216</v>
      </c>
      <c r="AM74" s="421" t="s">
        <v>259</v>
      </c>
      <c r="AN74" s="417"/>
      <c r="AO74" s="421"/>
      <c r="AP74" s="417" t="s">
        <v>324</v>
      </c>
      <c r="AQ74" s="419"/>
      <c r="AR74" s="54">
        <f t="shared" si="17"/>
        <v>5</v>
      </c>
      <c r="AS74" s="437"/>
      <c r="AT74" s="43"/>
    </row>
    <row r="75" spans="1:46" s="4" customFormat="1" ht="18" customHeight="1">
      <c r="A75" s="26">
        <f t="shared" si="10"/>
        <v>44647</v>
      </c>
      <c r="B75" s="377" t="str">
        <f t="shared" si="10"/>
        <v>日</v>
      </c>
      <c r="C75" s="422" t="s">
        <v>319</v>
      </c>
      <c r="D75" s="423" t="s">
        <v>4</v>
      </c>
      <c r="E75" s="424" t="s">
        <v>216</v>
      </c>
      <c r="F75" s="425" t="s">
        <v>205</v>
      </c>
      <c r="G75" s="425" t="s">
        <v>205</v>
      </c>
      <c r="H75" s="425" t="s">
        <v>4</v>
      </c>
      <c r="I75" s="425" t="s">
        <v>227</v>
      </c>
      <c r="J75" s="425" t="s">
        <v>224</v>
      </c>
      <c r="K75" s="424" t="s">
        <v>4</v>
      </c>
      <c r="L75" s="424" t="s">
        <v>225</v>
      </c>
      <c r="M75" s="425" t="s">
        <v>239</v>
      </c>
      <c r="N75" s="425" t="s">
        <v>4</v>
      </c>
      <c r="O75" s="425" t="s">
        <v>4</v>
      </c>
      <c r="P75" s="425" t="s">
        <v>226</v>
      </c>
      <c r="Q75" s="426" t="s">
        <v>203</v>
      </c>
      <c r="R75" s="58">
        <f t="shared" si="11"/>
        <v>13</v>
      </c>
      <c r="S75" s="427"/>
      <c r="T75" s="424" t="s">
        <v>216</v>
      </c>
      <c r="U75" s="428" t="s">
        <v>216</v>
      </c>
      <c r="V75" s="26">
        <f t="shared" si="12"/>
        <v>44647</v>
      </c>
      <c r="W75" s="31" t="str">
        <f t="shared" si="13"/>
        <v>日</v>
      </c>
      <c r="X75" s="429" t="s">
        <v>207</v>
      </c>
      <c r="Y75" s="430" t="s">
        <v>7</v>
      </c>
      <c r="Z75" s="431" t="s">
        <v>5</v>
      </c>
      <c r="AA75" s="430" t="s">
        <v>215</v>
      </c>
      <c r="AB75" s="430" t="s">
        <v>215</v>
      </c>
      <c r="AC75" s="432" t="s">
        <v>245</v>
      </c>
      <c r="AD75" s="431" t="s">
        <v>246</v>
      </c>
      <c r="AE75" s="431" t="s">
        <v>6</v>
      </c>
      <c r="AF75" s="480"/>
      <c r="AG75" s="58">
        <f t="shared" si="16"/>
        <v>8</v>
      </c>
      <c r="AH75" s="434" t="s">
        <v>207</v>
      </c>
      <c r="AI75" s="435"/>
      <c r="AJ75" s="26">
        <f t="shared" si="14"/>
        <v>44647</v>
      </c>
      <c r="AK75" s="31" t="str">
        <f t="shared" si="15"/>
        <v>日</v>
      </c>
      <c r="AL75" s="439" t="s">
        <v>216</v>
      </c>
      <c r="AM75" s="421" t="s">
        <v>259</v>
      </c>
      <c r="AN75" s="417"/>
      <c r="AO75" s="421"/>
      <c r="AP75" s="417" t="s">
        <v>324</v>
      </c>
      <c r="AQ75" s="419"/>
      <c r="AR75" s="54">
        <f t="shared" si="17"/>
        <v>5</v>
      </c>
      <c r="AS75" s="437"/>
      <c r="AT75" s="43"/>
    </row>
    <row r="76" spans="1:46" s="4" customFormat="1" ht="18" customHeight="1">
      <c r="A76" s="26">
        <f t="shared" si="10"/>
        <v>44648</v>
      </c>
      <c r="B76" s="377" t="str">
        <f t="shared" si="10"/>
        <v>月</v>
      </c>
      <c r="C76" s="168" t="s">
        <v>205</v>
      </c>
      <c r="D76" s="169" t="s">
        <v>4</v>
      </c>
      <c r="E76" s="170" t="s">
        <v>216</v>
      </c>
      <c r="F76" s="171" t="s">
        <v>205</v>
      </c>
      <c r="G76" s="171" t="s">
        <v>205</v>
      </c>
      <c r="H76" s="171" t="s">
        <v>4</v>
      </c>
      <c r="I76" s="171" t="s">
        <v>227</v>
      </c>
      <c r="J76" s="171" t="s">
        <v>216</v>
      </c>
      <c r="K76" s="170" t="s">
        <v>4</v>
      </c>
      <c r="L76" s="170" t="s">
        <v>225</v>
      </c>
      <c r="M76" s="171" t="s">
        <v>216</v>
      </c>
      <c r="N76" s="171" t="s">
        <v>216</v>
      </c>
      <c r="O76" s="171" t="s">
        <v>4</v>
      </c>
      <c r="P76" s="171" t="s">
        <v>216</v>
      </c>
      <c r="Q76" s="172" t="s">
        <v>203</v>
      </c>
      <c r="R76" s="58">
        <f t="shared" si="11"/>
        <v>9</v>
      </c>
      <c r="S76" s="173"/>
      <c r="T76" s="170"/>
      <c r="U76" s="174"/>
      <c r="V76" s="26">
        <f t="shared" si="12"/>
        <v>44648</v>
      </c>
      <c r="W76" s="31" t="str">
        <f t="shared" si="13"/>
        <v>月</v>
      </c>
      <c r="X76" s="55" t="s">
        <v>207</v>
      </c>
      <c r="Y76" s="56" t="s">
        <v>207</v>
      </c>
      <c r="Z76" s="57" t="s">
        <v>7</v>
      </c>
      <c r="AA76" s="56" t="s">
        <v>207</v>
      </c>
      <c r="AB76" s="56" t="s">
        <v>215</v>
      </c>
      <c r="AC76" s="79" t="s">
        <v>245</v>
      </c>
      <c r="AD76" s="57" t="s">
        <v>247</v>
      </c>
      <c r="AE76" s="57" t="s">
        <v>207</v>
      </c>
      <c r="AF76" s="480"/>
      <c r="AG76" s="58">
        <f t="shared" si="16"/>
        <v>5</v>
      </c>
      <c r="AH76" s="59"/>
      <c r="AI76" s="60"/>
      <c r="AJ76" s="26">
        <f t="shared" si="14"/>
        <v>44648</v>
      </c>
      <c r="AK76" s="31" t="str">
        <f t="shared" si="15"/>
        <v>月</v>
      </c>
      <c r="AL76" s="308" t="s">
        <v>285</v>
      </c>
      <c r="AM76" s="309" t="s">
        <v>259</v>
      </c>
      <c r="AN76" s="310"/>
      <c r="AO76" s="309"/>
      <c r="AP76" s="310" t="s">
        <v>325</v>
      </c>
      <c r="AQ76" s="311"/>
      <c r="AR76" s="54">
        <f t="shared" si="17"/>
        <v>5</v>
      </c>
      <c r="AS76" s="313"/>
      <c r="AT76" s="43"/>
    </row>
    <row r="77" spans="1:46" s="4" customFormat="1" ht="18" customHeight="1">
      <c r="A77" s="26">
        <f t="shared" si="10"/>
        <v>44649</v>
      </c>
      <c r="B77" s="377" t="str">
        <f t="shared" si="10"/>
        <v>火</v>
      </c>
      <c r="C77" s="168" t="s">
        <v>205</v>
      </c>
      <c r="D77" s="169" t="s">
        <v>216</v>
      </c>
      <c r="E77" s="170" t="s">
        <v>216</v>
      </c>
      <c r="F77" s="171" t="s">
        <v>216</v>
      </c>
      <c r="G77" s="171" t="s">
        <v>205</v>
      </c>
      <c r="H77" s="171" t="s">
        <v>4</v>
      </c>
      <c r="I77" s="171" t="s">
        <v>227</v>
      </c>
      <c r="J77" s="171" t="s">
        <v>216</v>
      </c>
      <c r="K77" s="170" t="s">
        <v>4</v>
      </c>
      <c r="L77" s="170" t="s">
        <v>225</v>
      </c>
      <c r="M77" s="171" t="s">
        <v>216</v>
      </c>
      <c r="N77" s="171" t="s">
        <v>216</v>
      </c>
      <c r="O77" s="171" t="s">
        <v>4</v>
      </c>
      <c r="P77" s="171" t="s">
        <v>226</v>
      </c>
      <c r="Q77" s="172" t="s">
        <v>216</v>
      </c>
      <c r="R77" s="58">
        <f t="shared" si="11"/>
        <v>7</v>
      </c>
      <c r="S77" s="173"/>
      <c r="T77" s="170"/>
      <c r="U77" s="174"/>
      <c r="V77" s="26">
        <f t="shared" si="12"/>
        <v>44649</v>
      </c>
      <c r="W77" s="31" t="str">
        <f t="shared" si="13"/>
        <v>火</v>
      </c>
      <c r="X77" s="55" t="s">
        <v>5</v>
      </c>
      <c r="Y77" s="56" t="s">
        <v>207</v>
      </c>
      <c r="Z77" s="57" t="s">
        <v>7</v>
      </c>
      <c r="AA77" s="56" t="s">
        <v>207</v>
      </c>
      <c r="AB77" s="56" t="s">
        <v>215</v>
      </c>
      <c r="AC77" s="79" t="s">
        <v>245</v>
      </c>
      <c r="AD77" s="57" t="s">
        <v>247</v>
      </c>
      <c r="AE77" s="57" t="s">
        <v>6</v>
      </c>
      <c r="AF77" s="480"/>
      <c r="AG77" s="58">
        <f t="shared" si="16"/>
        <v>7</v>
      </c>
      <c r="AH77" s="59"/>
      <c r="AI77" s="60" t="s">
        <v>207</v>
      </c>
      <c r="AJ77" s="26">
        <f t="shared" si="14"/>
        <v>44649</v>
      </c>
      <c r="AK77" s="31" t="str">
        <f t="shared" si="15"/>
        <v>火</v>
      </c>
      <c r="AL77" s="308" t="s">
        <v>285</v>
      </c>
      <c r="AM77" s="309" t="s">
        <v>259</v>
      </c>
      <c r="AN77" s="310"/>
      <c r="AO77" s="309"/>
      <c r="AP77" s="310" t="s">
        <v>323</v>
      </c>
      <c r="AQ77" s="311"/>
      <c r="AR77" s="54">
        <f t="shared" si="17"/>
        <v>6</v>
      </c>
      <c r="AS77" s="313"/>
      <c r="AT77" s="43"/>
    </row>
    <row r="78" spans="1:46" s="4" customFormat="1" ht="18" customHeight="1">
      <c r="A78" s="26">
        <f t="shared" si="10"/>
        <v>44650</v>
      </c>
      <c r="B78" s="377" t="str">
        <f t="shared" si="10"/>
        <v>水</v>
      </c>
      <c r="C78" s="168" t="s">
        <v>216</v>
      </c>
      <c r="D78" s="169" t="s">
        <v>4</v>
      </c>
      <c r="E78" s="170" t="s">
        <v>225</v>
      </c>
      <c r="F78" s="171" t="s">
        <v>205</v>
      </c>
      <c r="G78" s="171" t="s">
        <v>216</v>
      </c>
      <c r="H78" s="171" t="s">
        <v>216</v>
      </c>
      <c r="I78" s="171" t="s">
        <v>216</v>
      </c>
      <c r="J78" s="171" t="s">
        <v>224</v>
      </c>
      <c r="K78" s="170" t="s">
        <v>4</v>
      </c>
      <c r="L78" s="170" t="s">
        <v>225</v>
      </c>
      <c r="M78" s="171" t="s">
        <v>239</v>
      </c>
      <c r="N78" s="171" t="s">
        <v>4</v>
      </c>
      <c r="O78" s="171" t="s">
        <v>4</v>
      </c>
      <c r="P78" s="171" t="s">
        <v>216</v>
      </c>
      <c r="Q78" s="172" t="s">
        <v>203</v>
      </c>
      <c r="R78" s="58">
        <f t="shared" si="11"/>
        <v>10</v>
      </c>
      <c r="S78" s="173"/>
      <c r="T78" s="170"/>
      <c r="U78" s="174" t="s">
        <v>216</v>
      </c>
      <c r="V78" s="26">
        <f t="shared" si="12"/>
        <v>44650</v>
      </c>
      <c r="W78" s="31" t="str">
        <f t="shared" si="13"/>
        <v>水</v>
      </c>
      <c r="X78" s="55" t="s">
        <v>5</v>
      </c>
      <c r="Y78" s="56" t="s">
        <v>7</v>
      </c>
      <c r="Z78" s="57" t="s">
        <v>207</v>
      </c>
      <c r="AA78" s="56" t="s">
        <v>215</v>
      </c>
      <c r="AB78" s="56" t="s">
        <v>214</v>
      </c>
      <c r="AC78" s="79" t="s">
        <v>207</v>
      </c>
      <c r="AD78" s="57" t="s">
        <v>207</v>
      </c>
      <c r="AE78" s="57" t="s">
        <v>7</v>
      </c>
      <c r="AF78" s="480"/>
      <c r="AG78" s="58">
        <f t="shared" si="16"/>
        <v>6</v>
      </c>
      <c r="AH78" s="59"/>
      <c r="AI78" s="60"/>
      <c r="AJ78" s="26">
        <f t="shared" si="14"/>
        <v>44650</v>
      </c>
      <c r="AK78" s="31" t="str">
        <f t="shared" si="15"/>
        <v>水</v>
      </c>
      <c r="AL78" s="308" t="s">
        <v>285</v>
      </c>
      <c r="AM78" s="309" t="s">
        <v>258</v>
      </c>
      <c r="AN78" s="310"/>
      <c r="AO78" s="309"/>
      <c r="AP78" s="310" t="s">
        <v>324</v>
      </c>
      <c r="AQ78" s="311"/>
      <c r="AR78" s="54">
        <f t="shared" si="17"/>
        <v>5</v>
      </c>
      <c r="AS78" s="313"/>
      <c r="AT78" s="43"/>
    </row>
    <row r="79" spans="1:46" s="4" customFormat="1" ht="18" customHeight="1" thickBot="1">
      <c r="A79" s="26">
        <f t="shared" si="10"/>
        <v>44651</v>
      </c>
      <c r="B79" s="377" t="str">
        <f t="shared" si="10"/>
        <v>木</v>
      </c>
      <c r="C79" s="394" t="s">
        <v>205</v>
      </c>
      <c r="D79" s="395" t="s">
        <v>4</v>
      </c>
      <c r="E79" s="396" t="s">
        <v>225</v>
      </c>
      <c r="F79" s="397" t="s">
        <v>205</v>
      </c>
      <c r="G79" s="397" t="s">
        <v>205</v>
      </c>
      <c r="H79" s="397" t="s">
        <v>4</v>
      </c>
      <c r="I79" s="397" t="s">
        <v>227</v>
      </c>
      <c r="J79" s="397" t="s">
        <v>224</v>
      </c>
      <c r="K79" s="396" t="s">
        <v>216</v>
      </c>
      <c r="L79" s="396" t="s">
        <v>216</v>
      </c>
      <c r="M79" s="397" t="s">
        <v>239</v>
      </c>
      <c r="N79" s="397" t="s">
        <v>4</v>
      </c>
      <c r="O79" s="397" t="s">
        <v>216</v>
      </c>
      <c r="P79" s="397" t="s">
        <v>226</v>
      </c>
      <c r="Q79" s="398" t="s">
        <v>203</v>
      </c>
      <c r="R79" s="58">
        <f t="shared" si="11"/>
        <v>11</v>
      </c>
      <c r="S79" s="173"/>
      <c r="T79" s="170" t="s">
        <v>216</v>
      </c>
      <c r="U79" s="174"/>
      <c r="V79" s="26">
        <f t="shared" si="12"/>
        <v>44651</v>
      </c>
      <c r="W79" s="31" t="str">
        <f t="shared" si="13"/>
        <v>木</v>
      </c>
      <c r="X79" s="55" t="s">
        <v>5</v>
      </c>
      <c r="Y79" s="56" t="s">
        <v>7</v>
      </c>
      <c r="Z79" s="57" t="s">
        <v>207</v>
      </c>
      <c r="AA79" s="56" t="s">
        <v>215</v>
      </c>
      <c r="AB79" s="56" t="s">
        <v>207</v>
      </c>
      <c r="AC79" s="79" t="s">
        <v>245</v>
      </c>
      <c r="AD79" s="57" t="s">
        <v>207</v>
      </c>
      <c r="AE79" s="462" t="s">
        <v>6</v>
      </c>
      <c r="AF79" s="480"/>
      <c r="AG79" s="58">
        <f t="shared" si="16"/>
        <v>6</v>
      </c>
      <c r="AH79" s="59"/>
      <c r="AI79" s="60"/>
      <c r="AJ79" s="26">
        <f t="shared" si="14"/>
        <v>44651</v>
      </c>
      <c r="AK79" s="31" t="str">
        <f t="shared" si="15"/>
        <v>木</v>
      </c>
      <c r="AL79" s="308" t="s">
        <v>285</v>
      </c>
      <c r="AM79" s="309" t="s">
        <v>259</v>
      </c>
      <c r="AN79" s="310"/>
      <c r="AO79" s="310"/>
      <c r="AP79" s="310" t="s">
        <v>323</v>
      </c>
      <c r="AQ79" s="311"/>
      <c r="AR79" s="54">
        <f t="shared" si="17"/>
        <v>6</v>
      </c>
      <c r="AS79" s="313"/>
      <c r="AT79" s="43"/>
    </row>
    <row r="80" spans="1:46" s="4" customFormat="1" ht="18" customHeight="1" thickBot="1">
      <c r="A80" s="547" t="s">
        <v>42</v>
      </c>
      <c r="B80" s="548"/>
      <c r="C80" s="380">
        <f t="shared" ref="C80:Q80" si="18">COUNTIF(C49:C79,"休")</f>
        <v>7</v>
      </c>
      <c r="D80" s="381">
        <f t="shared" si="18"/>
        <v>8</v>
      </c>
      <c r="E80" s="381">
        <f t="shared" si="18"/>
        <v>8</v>
      </c>
      <c r="F80" s="381">
        <f t="shared" si="18"/>
        <v>8</v>
      </c>
      <c r="G80" s="381">
        <f t="shared" si="18"/>
        <v>8</v>
      </c>
      <c r="H80" s="381">
        <f t="shared" si="18"/>
        <v>7</v>
      </c>
      <c r="I80" s="381">
        <f t="shared" si="18"/>
        <v>8</v>
      </c>
      <c r="J80" s="381">
        <f t="shared" si="18"/>
        <v>8</v>
      </c>
      <c r="K80" s="381">
        <f t="shared" si="18"/>
        <v>8</v>
      </c>
      <c r="L80" s="381">
        <f t="shared" si="18"/>
        <v>8</v>
      </c>
      <c r="M80" s="381">
        <f t="shared" si="18"/>
        <v>8</v>
      </c>
      <c r="N80" s="381">
        <f t="shared" si="18"/>
        <v>8</v>
      </c>
      <c r="O80" s="381">
        <f t="shared" si="18"/>
        <v>8</v>
      </c>
      <c r="P80" s="381">
        <f t="shared" si="18"/>
        <v>8</v>
      </c>
      <c r="Q80" s="382">
        <f t="shared" si="18"/>
        <v>8</v>
      </c>
      <c r="R80" s="379">
        <f t="shared" ref="R80" si="19">14-COUNTIF(D80:Q80,"休")-COUNTIF(D80:Q80,"出張")</f>
        <v>14</v>
      </c>
      <c r="S80" s="61">
        <f>COUNTIF(S49:S79,"休")</f>
        <v>8</v>
      </c>
      <c r="T80" s="66">
        <f>COUNTIF(T49:T79,"休")</f>
        <v>12</v>
      </c>
      <c r="U80" s="63">
        <f>COUNTIF(U49:U79,"休")</f>
        <v>13</v>
      </c>
      <c r="V80" s="547" t="s">
        <v>42</v>
      </c>
      <c r="W80" s="549"/>
      <c r="X80" s="61">
        <f t="shared" ref="X80:AF80" si="20">COUNTIF(X49:X79,"休")</f>
        <v>8</v>
      </c>
      <c r="Y80" s="62">
        <f t="shared" si="20"/>
        <v>9</v>
      </c>
      <c r="Z80" s="62">
        <f t="shared" si="20"/>
        <v>10</v>
      </c>
      <c r="AA80" s="62">
        <f t="shared" si="20"/>
        <v>9</v>
      </c>
      <c r="AB80" s="62">
        <f t="shared" si="20"/>
        <v>9</v>
      </c>
      <c r="AC80" s="67">
        <f t="shared" si="20"/>
        <v>9</v>
      </c>
      <c r="AD80" s="80">
        <f t="shared" si="20"/>
        <v>10</v>
      </c>
      <c r="AE80" s="381">
        <f t="shared" si="20"/>
        <v>9</v>
      </c>
      <c r="AF80" s="64">
        <f t="shared" si="20"/>
        <v>1</v>
      </c>
      <c r="AG80" s="65">
        <f t="shared" ref="AG80" si="21">6-COUNTIF(X80:AF80,"休")-COUNTIF(X80:AF80,"出張")</f>
        <v>6</v>
      </c>
      <c r="AH80" s="66">
        <f>COUNTIF(AH49:AH79,"休")</f>
        <v>13</v>
      </c>
      <c r="AI80" s="66">
        <f>COUNTIF(AI49:AI79,"休")</f>
        <v>10</v>
      </c>
      <c r="AJ80" s="547" t="s">
        <v>42</v>
      </c>
      <c r="AK80" s="549"/>
      <c r="AL80" s="39">
        <f t="shared" ref="AL80:AP80" si="22">COUNTIF(AL49:AL79,"休")</f>
        <v>7</v>
      </c>
      <c r="AM80" s="40">
        <f t="shared" si="22"/>
        <v>7</v>
      </c>
      <c r="AN80" s="40">
        <f t="shared" si="22"/>
        <v>0</v>
      </c>
      <c r="AO80" s="40">
        <f>COUNTIF(AO49:AO79,"休")</f>
        <v>0</v>
      </c>
      <c r="AP80" s="40">
        <f t="shared" si="22"/>
        <v>7</v>
      </c>
      <c r="AQ80" s="93">
        <f>COUNTIF(AQ49:AQ79,"休")</f>
        <v>0</v>
      </c>
      <c r="AR80" s="65">
        <f t="shared" si="17"/>
        <v>6</v>
      </c>
      <c r="AS80" s="42">
        <f>COUNTIF(AS49:AS79,"休")</f>
        <v>0</v>
      </c>
      <c r="AT80" s="43"/>
    </row>
    <row r="81" spans="1:60" s="4" customFormat="1" ht="18" customHeight="1" thickBot="1">
      <c r="A81" s="319"/>
      <c r="B81" s="320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43"/>
      <c r="T81" s="43"/>
      <c r="U81" s="43"/>
      <c r="V81" s="320"/>
      <c r="W81" s="320"/>
      <c r="X81" s="320"/>
      <c r="Y81" s="320"/>
      <c r="Z81" s="43"/>
      <c r="AA81" s="43"/>
      <c r="AB81" s="43"/>
      <c r="AC81" s="43"/>
      <c r="AD81" s="43"/>
      <c r="AE81" s="43"/>
      <c r="AF81" s="43"/>
      <c r="AG81" s="43"/>
      <c r="AH81" s="43"/>
      <c r="AI81" s="8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</row>
    <row r="82" spans="1:60" ht="18" customHeight="1" thickBot="1">
      <c r="A82" s="573" t="s">
        <v>52</v>
      </c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5"/>
      <c r="T82" s="559" t="s">
        <v>53</v>
      </c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0"/>
      <c r="AK82" s="560"/>
      <c r="AL82" s="561"/>
      <c r="AM82" s="562" t="s">
        <v>163</v>
      </c>
      <c r="AN82" s="563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4"/>
      <c r="BA82" s="8"/>
      <c r="BB82" s="8"/>
    </row>
    <row r="83" spans="1:60" ht="18" customHeight="1" thickBot="1">
      <c r="A83" s="550" t="s">
        <v>198</v>
      </c>
      <c r="B83" s="565"/>
      <c r="C83" s="202" t="s">
        <v>192</v>
      </c>
      <c r="D83" s="203">
        <v>2809</v>
      </c>
      <c r="E83" s="203">
        <v>4694</v>
      </c>
      <c r="F83" s="203">
        <v>4718</v>
      </c>
      <c r="G83" s="203">
        <v>2726</v>
      </c>
      <c r="H83" s="203">
        <v>4617</v>
      </c>
      <c r="I83" s="203">
        <v>4695</v>
      </c>
      <c r="J83" s="203">
        <v>3356</v>
      </c>
      <c r="K83" s="459">
        <v>3542</v>
      </c>
      <c r="L83" s="203" t="s">
        <v>191</v>
      </c>
      <c r="M83" s="203" t="s">
        <v>191</v>
      </c>
      <c r="N83" s="203" t="s">
        <v>191</v>
      </c>
      <c r="O83" s="203" t="s">
        <v>191</v>
      </c>
      <c r="P83" s="339" t="s">
        <v>191</v>
      </c>
      <c r="Q83" s="343"/>
      <c r="R83" s="207">
        <v>2994</v>
      </c>
      <c r="S83" s="204">
        <v>2891</v>
      </c>
      <c r="T83" s="550" t="s">
        <v>198</v>
      </c>
      <c r="U83" s="565"/>
      <c r="V83" s="205" t="s">
        <v>192</v>
      </c>
      <c r="W83" s="206">
        <v>2529</v>
      </c>
      <c r="X83" s="206">
        <v>1878</v>
      </c>
      <c r="Y83" s="206">
        <v>4185</v>
      </c>
      <c r="Z83" s="206">
        <v>4650</v>
      </c>
      <c r="AA83" s="206">
        <v>825</v>
      </c>
      <c r="AB83" s="206">
        <v>4010</v>
      </c>
      <c r="AC83" s="206">
        <v>2659</v>
      </c>
      <c r="AD83" s="206">
        <v>3096</v>
      </c>
      <c r="AE83" s="206">
        <v>4783</v>
      </c>
      <c r="AF83" s="206">
        <v>4575</v>
      </c>
      <c r="AG83" s="206">
        <v>3760</v>
      </c>
      <c r="AH83" s="206">
        <v>4717</v>
      </c>
      <c r="AI83" s="206">
        <v>4564</v>
      </c>
      <c r="AJ83" s="206" t="s">
        <v>191</v>
      </c>
      <c r="AK83" s="344" t="s">
        <v>191</v>
      </c>
      <c r="AL83" s="347"/>
      <c r="AM83" s="566" t="s">
        <v>198</v>
      </c>
      <c r="AN83" s="551"/>
      <c r="AO83" s="208">
        <v>4603</v>
      </c>
      <c r="AP83" s="208">
        <v>2561</v>
      </c>
      <c r="AQ83" s="208">
        <v>5029</v>
      </c>
      <c r="AR83" s="208">
        <v>5030</v>
      </c>
      <c r="AS83" s="208">
        <v>5028</v>
      </c>
      <c r="AT83" s="208">
        <v>5069</v>
      </c>
      <c r="AU83" s="208">
        <v>5108</v>
      </c>
      <c r="AV83" s="208"/>
      <c r="AW83" s="208" t="s">
        <v>191</v>
      </c>
      <c r="AX83" s="208" t="s">
        <v>191</v>
      </c>
      <c r="AY83" s="349" t="s">
        <v>191</v>
      </c>
      <c r="AZ83" s="351"/>
      <c r="BA83" s="8"/>
      <c r="BB83" s="8"/>
    </row>
    <row r="84" spans="1:60" ht="18" customHeight="1" thickBot="1">
      <c r="A84" s="20" t="s">
        <v>29</v>
      </c>
      <c r="B84" s="20" t="s">
        <v>30</v>
      </c>
      <c r="C84" s="324" t="s">
        <v>175</v>
      </c>
      <c r="D84" s="325" t="s">
        <v>64</v>
      </c>
      <c r="E84" s="326" t="s">
        <v>121</v>
      </c>
      <c r="F84" s="268" t="s">
        <v>59</v>
      </c>
      <c r="G84" s="269" t="s">
        <v>65</v>
      </c>
      <c r="H84" s="327" t="s">
        <v>66</v>
      </c>
      <c r="I84" s="268" t="s">
        <v>67</v>
      </c>
      <c r="J84" s="268" t="s">
        <v>68</v>
      </c>
      <c r="K84" s="268" t="s">
        <v>202</v>
      </c>
      <c r="L84" s="268" t="s">
        <v>113</v>
      </c>
      <c r="M84" s="269" t="s">
        <v>178</v>
      </c>
      <c r="N84" s="268" t="s">
        <v>179</v>
      </c>
      <c r="O84" s="268" t="s">
        <v>180</v>
      </c>
      <c r="P84" s="87" t="s">
        <v>181</v>
      </c>
      <c r="Q84" s="21" t="s">
        <v>31</v>
      </c>
      <c r="R84" s="341" t="s">
        <v>54</v>
      </c>
      <c r="S84" s="329" t="s">
        <v>55</v>
      </c>
      <c r="T84" s="331" t="s">
        <v>29</v>
      </c>
      <c r="U84" s="332" t="s">
        <v>30</v>
      </c>
      <c r="V84" s="333" t="s">
        <v>175</v>
      </c>
      <c r="W84" s="325" t="s">
        <v>84</v>
      </c>
      <c r="X84" s="334" t="s">
        <v>85</v>
      </c>
      <c r="Y84" s="335" t="s">
        <v>86</v>
      </c>
      <c r="Z84" s="336" t="s">
        <v>60</v>
      </c>
      <c r="AA84" s="335" t="s">
        <v>87</v>
      </c>
      <c r="AB84" s="328" t="s">
        <v>90</v>
      </c>
      <c r="AC84" s="328" t="s">
        <v>88</v>
      </c>
      <c r="AD84" s="328" t="s">
        <v>89</v>
      </c>
      <c r="AE84" s="328" t="s">
        <v>91</v>
      </c>
      <c r="AF84" s="328" t="s">
        <v>92</v>
      </c>
      <c r="AG84" s="328" t="s">
        <v>101</v>
      </c>
      <c r="AH84" s="328" t="s">
        <v>122</v>
      </c>
      <c r="AI84" s="328" t="s">
        <v>123</v>
      </c>
      <c r="AJ84" s="328" t="s">
        <v>177</v>
      </c>
      <c r="AK84" s="89" t="s">
        <v>70</v>
      </c>
      <c r="AL84" s="21" t="s">
        <v>31</v>
      </c>
      <c r="AM84" s="346" t="s">
        <v>29</v>
      </c>
      <c r="AN84" s="332" t="s">
        <v>30</v>
      </c>
      <c r="AO84" s="333" t="s">
        <v>58</v>
      </c>
      <c r="AP84" s="328" t="s">
        <v>167</v>
      </c>
      <c r="AQ84" s="336" t="s">
        <v>164</v>
      </c>
      <c r="AR84" s="328" t="s">
        <v>165</v>
      </c>
      <c r="AS84" s="328" t="s">
        <v>72</v>
      </c>
      <c r="AT84" s="328" t="s">
        <v>166</v>
      </c>
      <c r="AU84" s="338" t="s">
        <v>173</v>
      </c>
      <c r="AV84" s="338"/>
      <c r="AW84" s="338" t="s">
        <v>182</v>
      </c>
      <c r="AX84" s="338" t="s">
        <v>32</v>
      </c>
      <c r="AY84" s="91" t="s">
        <v>178</v>
      </c>
      <c r="AZ84" s="352" t="s">
        <v>183</v>
      </c>
      <c r="BA84" s="8"/>
      <c r="BB84" s="8"/>
      <c r="BC84" s="8"/>
      <c r="BD84" s="8"/>
      <c r="BE84" s="8"/>
      <c r="BF84" s="8"/>
      <c r="BG84" s="8"/>
      <c r="BH84" s="8"/>
    </row>
    <row r="85" spans="1:60" ht="18" customHeight="1">
      <c r="A85" s="289">
        <f t="shared" ref="A85:B115" si="23">A13</f>
        <v>44621</v>
      </c>
      <c r="B85" s="290" t="str">
        <f t="shared" si="23"/>
        <v>火</v>
      </c>
      <c r="C85" s="322" t="s">
        <v>267</v>
      </c>
      <c r="D85" s="323" t="s">
        <v>203</v>
      </c>
      <c r="E85" s="323" t="s">
        <v>219</v>
      </c>
      <c r="F85" s="323" t="s">
        <v>205</v>
      </c>
      <c r="G85" s="323" t="s">
        <v>4</v>
      </c>
      <c r="H85" s="323" t="s">
        <v>4</v>
      </c>
      <c r="I85" s="323" t="s">
        <v>219</v>
      </c>
      <c r="J85" s="323" t="s">
        <v>4</v>
      </c>
      <c r="K85" s="323" t="s">
        <v>203</v>
      </c>
      <c r="L85" s="323" t="s">
        <v>333</v>
      </c>
      <c r="M85" s="323" t="s">
        <v>334</v>
      </c>
      <c r="N85" s="323" t="s">
        <v>341</v>
      </c>
      <c r="O85" s="323" t="s">
        <v>339</v>
      </c>
      <c r="P85" s="340" t="s">
        <v>334</v>
      </c>
      <c r="Q85" s="30">
        <f t="shared" ref="Q85:Q115" si="24">8-COUNTIF(D85:P85,"休")-COUNTIF(D85:J85,"出張")</f>
        <v>4</v>
      </c>
      <c r="R85" s="342" t="s">
        <v>4</v>
      </c>
      <c r="S85" s="367" t="s">
        <v>207</v>
      </c>
      <c r="T85" s="231">
        <f t="shared" ref="T85:T115" si="25">A13</f>
        <v>44621</v>
      </c>
      <c r="U85" s="373" t="str">
        <f t="shared" ref="U85:U115" si="26">B13</f>
        <v>火</v>
      </c>
      <c r="V85" s="370" t="str">
        <f t="shared" ref="V85:V116" si="27">C85</f>
        <v>藤</v>
      </c>
      <c r="W85" s="330" t="s">
        <v>4</v>
      </c>
      <c r="X85" s="330" t="s">
        <v>216</v>
      </c>
      <c r="Y85" s="330" t="s">
        <v>226</v>
      </c>
      <c r="Z85" s="330" t="s">
        <v>216</v>
      </c>
      <c r="AA85" s="330" t="s">
        <v>310</v>
      </c>
      <c r="AB85" s="330" t="s">
        <v>216</v>
      </c>
      <c r="AC85" s="330" t="s">
        <v>4</v>
      </c>
      <c r="AD85" s="330" t="s">
        <v>216</v>
      </c>
      <c r="AE85" s="330" t="s">
        <v>205</v>
      </c>
      <c r="AF85" s="330" t="s">
        <v>216</v>
      </c>
      <c r="AG85" s="330" t="s">
        <v>203</v>
      </c>
      <c r="AH85" s="330" t="s">
        <v>203</v>
      </c>
      <c r="AI85" s="330" t="s">
        <v>226</v>
      </c>
      <c r="AJ85" s="330" t="s">
        <v>226</v>
      </c>
      <c r="AK85" s="345" t="s">
        <v>4</v>
      </c>
      <c r="AL85" s="348">
        <f>15-COUNTIF(W85:AK85,"休")-COUNTIF(V85:AK85,"出張")</f>
        <v>10</v>
      </c>
      <c r="AM85" s="231">
        <f t="shared" ref="AM85:AM115" si="28">A13</f>
        <v>44621</v>
      </c>
      <c r="AN85" s="373" t="str">
        <f t="shared" ref="AN85:AN115" si="29">B13</f>
        <v>火</v>
      </c>
      <c r="AO85" s="374"/>
      <c r="AP85" s="337" t="s">
        <v>7</v>
      </c>
      <c r="AQ85" s="337" t="s">
        <v>216</v>
      </c>
      <c r="AR85" s="337" t="s">
        <v>216</v>
      </c>
      <c r="AS85" s="337" t="s">
        <v>216</v>
      </c>
      <c r="AT85" s="337" t="s">
        <v>215</v>
      </c>
      <c r="AU85" s="337" t="s">
        <v>215</v>
      </c>
      <c r="AV85" s="337"/>
      <c r="AW85" s="337" t="s">
        <v>216</v>
      </c>
      <c r="AX85" s="337" t="s">
        <v>353</v>
      </c>
      <c r="AY85" s="350" t="s">
        <v>355</v>
      </c>
      <c r="AZ85" s="353">
        <f>6-COUNTIF(AO85:AY85,"休")-COUNTIF(AO85:AY85,"出張")</f>
        <v>2</v>
      </c>
      <c r="BA85" s="8"/>
      <c r="BB85" s="8"/>
      <c r="BC85" s="8"/>
      <c r="BD85" s="8"/>
      <c r="BE85" s="8"/>
      <c r="BF85" s="8"/>
      <c r="BG85" s="8"/>
      <c r="BH85" s="8"/>
    </row>
    <row r="86" spans="1:60" ht="18" customHeight="1">
      <c r="A86" s="232">
        <f t="shared" si="23"/>
        <v>44622</v>
      </c>
      <c r="B86" s="31" t="str">
        <f t="shared" si="23"/>
        <v>水</v>
      </c>
      <c r="C86" s="321" t="s">
        <v>207</v>
      </c>
      <c r="D86" s="139" t="s">
        <v>230</v>
      </c>
      <c r="E86" s="139" t="s">
        <v>220</v>
      </c>
      <c r="F86" s="139" t="s">
        <v>219</v>
      </c>
      <c r="G86" s="139" t="s">
        <v>4</v>
      </c>
      <c r="H86" s="139" t="s">
        <v>4</v>
      </c>
      <c r="I86" s="139" t="s">
        <v>205</v>
      </c>
      <c r="J86" s="139" t="s">
        <v>4</v>
      </c>
      <c r="K86" s="139" t="s">
        <v>219</v>
      </c>
      <c r="L86" s="139" t="s">
        <v>334</v>
      </c>
      <c r="M86" s="139" t="s">
        <v>340</v>
      </c>
      <c r="N86" s="139" t="s">
        <v>338</v>
      </c>
      <c r="O86" s="139" t="s">
        <v>215</v>
      </c>
      <c r="P86" s="90" t="s">
        <v>341</v>
      </c>
      <c r="Q86" s="261">
        <f t="shared" si="24"/>
        <v>4</v>
      </c>
      <c r="R86" s="69" t="s">
        <v>4</v>
      </c>
      <c r="S86" s="368" t="s">
        <v>207</v>
      </c>
      <c r="T86" s="232">
        <f t="shared" si="25"/>
        <v>44622</v>
      </c>
      <c r="U86" s="31" t="str">
        <f t="shared" si="26"/>
        <v>水</v>
      </c>
      <c r="V86" s="371" t="str">
        <f t="shared" si="27"/>
        <v>休</v>
      </c>
      <c r="W86" s="70" t="s">
        <v>216</v>
      </c>
      <c r="X86" s="70" t="s">
        <v>4</v>
      </c>
      <c r="Y86" s="70" t="s">
        <v>310</v>
      </c>
      <c r="Z86" s="70" t="s">
        <v>205</v>
      </c>
      <c r="AA86" s="70" t="s">
        <v>216</v>
      </c>
      <c r="AB86" s="70" t="s">
        <v>226</v>
      </c>
      <c r="AC86" s="70" t="s">
        <v>4</v>
      </c>
      <c r="AD86" s="70" t="s">
        <v>216</v>
      </c>
      <c r="AE86" s="70" t="s">
        <v>216</v>
      </c>
      <c r="AF86" s="70" t="s">
        <v>216</v>
      </c>
      <c r="AG86" s="70" t="s">
        <v>203</v>
      </c>
      <c r="AH86" s="70" t="s">
        <v>203</v>
      </c>
      <c r="AI86" s="70" t="s">
        <v>226</v>
      </c>
      <c r="AJ86" s="70" t="s">
        <v>216</v>
      </c>
      <c r="AK86" s="71" t="s">
        <v>4</v>
      </c>
      <c r="AL86" s="88">
        <f t="shared" ref="AL86:AL116" si="30">15-COUNTIF(W86:AK86,"休")-COUNTIF(V86:AK86,"出張")</f>
        <v>9</v>
      </c>
      <c r="AM86" s="232">
        <f t="shared" si="28"/>
        <v>44622</v>
      </c>
      <c r="AN86" s="31" t="str">
        <f t="shared" si="29"/>
        <v>水</v>
      </c>
      <c r="AO86" s="375"/>
      <c r="AP86" s="314" t="s">
        <v>7</v>
      </c>
      <c r="AQ86" s="314" t="s">
        <v>216</v>
      </c>
      <c r="AR86" s="314" t="s">
        <v>6</v>
      </c>
      <c r="AS86" s="314" t="s">
        <v>215</v>
      </c>
      <c r="AT86" s="314" t="s">
        <v>216</v>
      </c>
      <c r="AU86" s="314" t="s">
        <v>215</v>
      </c>
      <c r="AV86" s="314"/>
      <c r="AW86" s="314" t="s">
        <v>216</v>
      </c>
      <c r="AX86" s="314" t="s">
        <v>353</v>
      </c>
      <c r="AY86" s="315" t="s">
        <v>355</v>
      </c>
      <c r="AZ86" s="354">
        <f t="shared" ref="AZ86:AZ115" si="31">6-COUNTIF(AO86:AY86,"休")-COUNTIF(AO86:AY86,"出張")</f>
        <v>3</v>
      </c>
      <c r="BA86" s="8"/>
      <c r="BB86" s="8"/>
      <c r="BC86" s="8"/>
      <c r="BD86" s="8"/>
      <c r="BE86" s="8"/>
      <c r="BF86" s="8"/>
      <c r="BG86" s="8"/>
      <c r="BH86" s="8"/>
    </row>
    <row r="87" spans="1:60" ht="18" customHeight="1">
      <c r="A87" s="232">
        <f t="shared" si="23"/>
        <v>44623</v>
      </c>
      <c r="B87" s="31" t="str">
        <f t="shared" si="23"/>
        <v>木</v>
      </c>
      <c r="C87" s="321" t="s">
        <v>268</v>
      </c>
      <c r="D87" s="139" t="s">
        <v>347</v>
      </c>
      <c r="E87" s="139" t="s">
        <v>205</v>
      </c>
      <c r="F87" s="139" t="s">
        <v>205</v>
      </c>
      <c r="G87" s="139" t="s">
        <v>4</v>
      </c>
      <c r="H87" s="139" t="s">
        <v>297</v>
      </c>
      <c r="I87" s="139" t="s">
        <v>221</v>
      </c>
      <c r="J87" s="139" t="s">
        <v>219</v>
      </c>
      <c r="K87" s="139" t="s">
        <v>219</v>
      </c>
      <c r="L87" s="139" t="s">
        <v>334</v>
      </c>
      <c r="M87" s="139" t="s">
        <v>340</v>
      </c>
      <c r="N87" s="139" t="s">
        <v>334</v>
      </c>
      <c r="O87" s="139" t="s">
        <v>334</v>
      </c>
      <c r="P87" s="90" t="s">
        <v>341</v>
      </c>
      <c r="Q87" s="261">
        <f t="shared" si="24"/>
        <v>0</v>
      </c>
      <c r="R87" s="69" t="s">
        <v>4</v>
      </c>
      <c r="S87" s="368" t="s">
        <v>207</v>
      </c>
      <c r="T87" s="232">
        <f t="shared" si="25"/>
        <v>44623</v>
      </c>
      <c r="U87" s="31" t="str">
        <f t="shared" si="26"/>
        <v>木</v>
      </c>
      <c r="V87" s="371" t="str">
        <f t="shared" si="27"/>
        <v>手</v>
      </c>
      <c r="W87" s="70" t="s">
        <v>302</v>
      </c>
      <c r="X87" s="70" t="s">
        <v>302</v>
      </c>
      <c r="Y87" s="70" t="s">
        <v>216</v>
      </c>
      <c r="Z87" s="70" t="s">
        <v>205</v>
      </c>
      <c r="AA87" s="70" t="s">
        <v>4</v>
      </c>
      <c r="AB87" s="70" t="s">
        <v>226</v>
      </c>
      <c r="AC87" s="70" t="s">
        <v>216</v>
      </c>
      <c r="AD87" s="70" t="s">
        <v>4</v>
      </c>
      <c r="AE87" s="70" t="s">
        <v>205</v>
      </c>
      <c r="AF87" s="70" t="s">
        <v>226</v>
      </c>
      <c r="AG87" s="70" t="s">
        <v>203</v>
      </c>
      <c r="AH87" s="70" t="s">
        <v>216</v>
      </c>
      <c r="AI87" s="70" t="s">
        <v>216</v>
      </c>
      <c r="AJ87" s="70" t="s">
        <v>226</v>
      </c>
      <c r="AK87" s="71" t="s">
        <v>216</v>
      </c>
      <c r="AL87" s="88">
        <f t="shared" si="30"/>
        <v>8</v>
      </c>
      <c r="AM87" s="232">
        <f t="shared" si="28"/>
        <v>44623</v>
      </c>
      <c r="AN87" s="31" t="str">
        <f t="shared" si="29"/>
        <v>木</v>
      </c>
      <c r="AO87" s="375"/>
      <c r="AP87" s="314" t="s">
        <v>235</v>
      </c>
      <c r="AQ87" s="314" t="s">
        <v>216</v>
      </c>
      <c r="AR87" s="314" t="s">
        <v>7</v>
      </c>
      <c r="AS87" s="314" t="s">
        <v>215</v>
      </c>
      <c r="AT87" s="314" t="s">
        <v>235</v>
      </c>
      <c r="AU87" s="314" t="s">
        <v>215</v>
      </c>
      <c r="AV87" s="314"/>
      <c r="AW87" s="314" t="s">
        <v>352</v>
      </c>
      <c r="AX87" s="314" t="s">
        <v>356</v>
      </c>
      <c r="AY87" s="315" t="s">
        <v>216</v>
      </c>
      <c r="AZ87" s="354">
        <f t="shared" si="31"/>
        <v>4</v>
      </c>
      <c r="BA87" s="8"/>
      <c r="BB87" s="8"/>
      <c r="BC87" s="8"/>
      <c r="BD87" s="8"/>
      <c r="BE87" s="8"/>
      <c r="BF87" s="8"/>
      <c r="BG87" s="8"/>
      <c r="BH87" s="8"/>
    </row>
    <row r="88" spans="1:60" ht="18" customHeight="1">
      <c r="A88" s="232">
        <f t="shared" si="23"/>
        <v>44624</v>
      </c>
      <c r="B88" s="31" t="str">
        <f t="shared" si="23"/>
        <v>金</v>
      </c>
      <c r="C88" s="321" t="s">
        <v>267</v>
      </c>
      <c r="D88" s="139" t="s">
        <v>347</v>
      </c>
      <c r="E88" s="139" t="s">
        <v>203</v>
      </c>
      <c r="F88" s="139" t="s">
        <v>205</v>
      </c>
      <c r="G88" s="139" t="s">
        <v>4</v>
      </c>
      <c r="H88" s="139" t="s">
        <v>4</v>
      </c>
      <c r="I88" s="139" t="s">
        <v>221</v>
      </c>
      <c r="J88" s="139" t="s">
        <v>219</v>
      </c>
      <c r="K88" s="139" t="s">
        <v>203</v>
      </c>
      <c r="L88" s="139" t="s">
        <v>333</v>
      </c>
      <c r="M88" s="139" t="s">
        <v>340</v>
      </c>
      <c r="N88" s="139" t="s">
        <v>334</v>
      </c>
      <c r="O88" s="139" t="s">
        <v>339</v>
      </c>
      <c r="P88" s="90" t="s">
        <v>341</v>
      </c>
      <c r="Q88" s="261">
        <f t="shared" si="24"/>
        <v>4</v>
      </c>
      <c r="R88" s="69" t="s">
        <v>4</v>
      </c>
      <c r="S88" s="368" t="s">
        <v>207</v>
      </c>
      <c r="T88" s="232">
        <f t="shared" si="25"/>
        <v>44624</v>
      </c>
      <c r="U88" s="31" t="str">
        <f t="shared" si="26"/>
        <v>金</v>
      </c>
      <c r="V88" s="371" t="str">
        <f t="shared" si="27"/>
        <v>藤</v>
      </c>
      <c r="W88" s="70" t="s">
        <v>302</v>
      </c>
      <c r="X88" s="70" t="s">
        <v>302</v>
      </c>
      <c r="Y88" s="70" t="s">
        <v>216</v>
      </c>
      <c r="Z88" s="70" t="s">
        <v>216</v>
      </c>
      <c r="AA88" s="70" t="s">
        <v>4</v>
      </c>
      <c r="AB88" s="70" t="s">
        <v>216</v>
      </c>
      <c r="AC88" s="70" t="s">
        <v>216</v>
      </c>
      <c r="AD88" s="70" t="s">
        <v>4</v>
      </c>
      <c r="AE88" s="70" t="s">
        <v>205</v>
      </c>
      <c r="AF88" s="70" t="s">
        <v>226</v>
      </c>
      <c r="AG88" s="70" t="s">
        <v>216</v>
      </c>
      <c r="AH88" s="70" t="s">
        <v>203</v>
      </c>
      <c r="AI88" s="70" t="s">
        <v>226</v>
      </c>
      <c r="AJ88" s="70" t="s">
        <v>226</v>
      </c>
      <c r="AK88" s="71" t="s">
        <v>4</v>
      </c>
      <c r="AL88" s="88">
        <f t="shared" si="30"/>
        <v>8</v>
      </c>
      <c r="AM88" s="232">
        <f t="shared" si="28"/>
        <v>44624</v>
      </c>
      <c r="AN88" s="31" t="str">
        <f t="shared" si="29"/>
        <v>金</v>
      </c>
      <c r="AO88" s="375"/>
      <c r="AP88" s="314" t="s">
        <v>235</v>
      </c>
      <c r="AQ88" s="314" t="s">
        <v>247</v>
      </c>
      <c r="AR88" s="314" t="s">
        <v>216</v>
      </c>
      <c r="AS88" s="314" t="s">
        <v>215</v>
      </c>
      <c r="AT88" s="314" t="s">
        <v>235</v>
      </c>
      <c r="AU88" s="314" t="s">
        <v>216</v>
      </c>
      <c r="AV88" s="314"/>
      <c r="AW88" s="314" t="s">
        <v>351</v>
      </c>
      <c r="AX88" s="314" t="s">
        <v>356</v>
      </c>
      <c r="AY88" s="315" t="s">
        <v>216</v>
      </c>
      <c r="AZ88" s="354">
        <f t="shared" si="31"/>
        <v>3</v>
      </c>
      <c r="BA88" s="8"/>
      <c r="BB88" s="8"/>
      <c r="BC88" s="8"/>
      <c r="BD88" s="8"/>
      <c r="BE88" s="8"/>
      <c r="BF88" s="8"/>
      <c r="BG88" s="8"/>
      <c r="BH88" s="8"/>
    </row>
    <row r="89" spans="1:60" ht="18" customHeight="1">
      <c r="A89" s="232">
        <f t="shared" si="23"/>
        <v>44625</v>
      </c>
      <c r="B89" s="31" t="str">
        <f t="shared" si="23"/>
        <v>土</v>
      </c>
      <c r="C89" s="440" t="s">
        <v>207</v>
      </c>
      <c r="D89" s="412" t="s">
        <v>203</v>
      </c>
      <c r="E89" s="412" t="s">
        <v>220</v>
      </c>
      <c r="F89" s="412" t="s">
        <v>4</v>
      </c>
      <c r="G89" s="412" t="s">
        <v>219</v>
      </c>
      <c r="H89" s="412" t="s">
        <v>4</v>
      </c>
      <c r="I89" s="412" t="s">
        <v>205</v>
      </c>
      <c r="J89" s="412" t="s">
        <v>4</v>
      </c>
      <c r="K89" s="412" t="s">
        <v>203</v>
      </c>
      <c r="L89" s="412" t="s">
        <v>335</v>
      </c>
      <c r="M89" s="412" t="s">
        <v>340</v>
      </c>
      <c r="N89" s="412" t="s">
        <v>341</v>
      </c>
      <c r="O89" s="412" t="s">
        <v>342</v>
      </c>
      <c r="P89" s="441" t="s">
        <v>341</v>
      </c>
      <c r="Q89" s="261">
        <f t="shared" si="24"/>
        <v>7</v>
      </c>
      <c r="R89" s="442" t="s">
        <v>204</v>
      </c>
      <c r="S89" s="413" t="s">
        <v>209</v>
      </c>
      <c r="T89" s="232">
        <f t="shared" si="25"/>
        <v>44625</v>
      </c>
      <c r="U89" s="31" t="str">
        <f t="shared" si="26"/>
        <v>土</v>
      </c>
      <c r="V89" s="410" t="str">
        <f t="shared" si="27"/>
        <v>休</v>
      </c>
      <c r="W89" s="443" t="s">
        <v>216</v>
      </c>
      <c r="X89" s="443" t="s">
        <v>4</v>
      </c>
      <c r="Y89" s="443" t="s">
        <v>226</v>
      </c>
      <c r="Z89" s="443" t="s">
        <v>205</v>
      </c>
      <c r="AA89" s="443" t="s">
        <v>216</v>
      </c>
      <c r="AB89" s="443" t="s">
        <v>226</v>
      </c>
      <c r="AC89" s="443" t="s">
        <v>4</v>
      </c>
      <c r="AD89" s="443" t="s">
        <v>4</v>
      </c>
      <c r="AE89" s="443" t="s">
        <v>205</v>
      </c>
      <c r="AF89" s="443" t="s">
        <v>226</v>
      </c>
      <c r="AG89" s="443" t="s">
        <v>203</v>
      </c>
      <c r="AH89" s="443" t="s">
        <v>203</v>
      </c>
      <c r="AI89" s="443" t="s">
        <v>226</v>
      </c>
      <c r="AJ89" s="443" t="s">
        <v>226</v>
      </c>
      <c r="AK89" s="444" t="s">
        <v>4</v>
      </c>
      <c r="AL89" s="88">
        <f t="shared" si="30"/>
        <v>13</v>
      </c>
      <c r="AM89" s="232">
        <f t="shared" si="28"/>
        <v>44625</v>
      </c>
      <c r="AN89" s="31" t="str">
        <f t="shared" si="29"/>
        <v>土</v>
      </c>
      <c r="AO89" s="445"/>
      <c r="AP89" s="443" t="s">
        <v>216</v>
      </c>
      <c r="AQ89" s="443" t="s">
        <v>7</v>
      </c>
      <c r="AR89" s="443" t="s">
        <v>6</v>
      </c>
      <c r="AS89" s="443" t="s">
        <v>215</v>
      </c>
      <c r="AT89" s="443" t="s">
        <v>215</v>
      </c>
      <c r="AU89" s="443" t="s">
        <v>215</v>
      </c>
      <c r="AV89" s="443"/>
      <c r="AW89" s="443" t="s">
        <v>353</v>
      </c>
      <c r="AX89" s="443" t="s">
        <v>356</v>
      </c>
      <c r="AY89" s="444" t="s">
        <v>355</v>
      </c>
      <c r="AZ89" s="354">
        <f t="shared" si="31"/>
        <v>5</v>
      </c>
      <c r="BA89" s="8"/>
      <c r="BB89" s="8"/>
      <c r="BC89" s="8"/>
      <c r="BD89" s="8"/>
      <c r="BE89" s="8"/>
      <c r="BF89" s="8"/>
      <c r="BG89" s="8"/>
      <c r="BH89" s="8"/>
    </row>
    <row r="90" spans="1:60" ht="18" customHeight="1">
      <c r="A90" s="232">
        <f t="shared" si="23"/>
        <v>44626</v>
      </c>
      <c r="B90" s="31" t="str">
        <f t="shared" si="23"/>
        <v>日</v>
      </c>
      <c r="C90" s="440" t="s">
        <v>268</v>
      </c>
      <c r="D90" s="412" t="s">
        <v>203</v>
      </c>
      <c r="E90" s="412" t="s">
        <v>205</v>
      </c>
      <c r="F90" s="412" t="s">
        <v>4</v>
      </c>
      <c r="G90" s="412" t="s">
        <v>219</v>
      </c>
      <c r="H90" s="412" t="s">
        <v>4</v>
      </c>
      <c r="I90" s="412" t="s">
        <v>205</v>
      </c>
      <c r="J90" s="412" t="s">
        <v>4</v>
      </c>
      <c r="K90" s="412" t="s">
        <v>203</v>
      </c>
      <c r="L90" s="412" t="s">
        <v>334</v>
      </c>
      <c r="M90" s="412" t="s">
        <v>340</v>
      </c>
      <c r="N90" s="412" t="s">
        <v>341</v>
      </c>
      <c r="O90" s="412" t="s">
        <v>342</v>
      </c>
      <c r="P90" s="441" t="s">
        <v>341</v>
      </c>
      <c r="Q90" s="261">
        <f t="shared" si="24"/>
        <v>6</v>
      </c>
      <c r="R90" s="442" t="s">
        <v>204</v>
      </c>
      <c r="S90" s="413" t="s">
        <v>208</v>
      </c>
      <c r="T90" s="232">
        <f t="shared" si="25"/>
        <v>44626</v>
      </c>
      <c r="U90" s="31" t="str">
        <f t="shared" si="26"/>
        <v>日</v>
      </c>
      <c r="V90" s="410" t="str">
        <f t="shared" si="27"/>
        <v>手</v>
      </c>
      <c r="W90" s="443" t="s">
        <v>4</v>
      </c>
      <c r="X90" s="443" t="s">
        <v>4</v>
      </c>
      <c r="Y90" s="443" t="s">
        <v>226</v>
      </c>
      <c r="Z90" s="443" t="s">
        <v>205</v>
      </c>
      <c r="AA90" s="443" t="s">
        <v>4</v>
      </c>
      <c r="AB90" s="443" t="s">
        <v>226</v>
      </c>
      <c r="AC90" s="443" t="s">
        <v>4</v>
      </c>
      <c r="AD90" s="443" t="s">
        <v>4</v>
      </c>
      <c r="AE90" s="443" t="s">
        <v>205</v>
      </c>
      <c r="AF90" s="443" t="s">
        <v>226</v>
      </c>
      <c r="AG90" s="443" t="s">
        <v>203</v>
      </c>
      <c r="AH90" s="443" t="s">
        <v>203</v>
      </c>
      <c r="AI90" s="443" t="s">
        <v>226</v>
      </c>
      <c r="AJ90" s="443" t="s">
        <v>226</v>
      </c>
      <c r="AK90" s="444" t="s">
        <v>4</v>
      </c>
      <c r="AL90" s="88">
        <f t="shared" si="30"/>
        <v>15</v>
      </c>
      <c r="AM90" s="232">
        <f t="shared" si="28"/>
        <v>44626</v>
      </c>
      <c r="AN90" s="31" t="str">
        <f t="shared" si="29"/>
        <v>日</v>
      </c>
      <c r="AO90" s="445"/>
      <c r="AP90" s="443" t="s">
        <v>6</v>
      </c>
      <c r="AQ90" s="443" t="s">
        <v>7</v>
      </c>
      <c r="AR90" s="443" t="s">
        <v>6</v>
      </c>
      <c r="AS90" s="443" t="s">
        <v>215</v>
      </c>
      <c r="AT90" s="443" t="s">
        <v>215</v>
      </c>
      <c r="AU90" s="443" t="s">
        <v>215</v>
      </c>
      <c r="AV90" s="443"/>
      <c r="AW90" s="443" t="s">
        <v>353</v>
      </c>
      <c r="AX90" s="443" t="s">
        <v>356</v>
      </c>
      <c r="AY90" s="444" t="s">
        <v>355</v>
      </c>
      <c r="AZ90" s="354">
        <f t="shared" si="31"/>
        <v>6</v>
      </c>
      <c r="BA90" s="8"/>
      <c r="BB90" s="8"/>
      <c r="BC90" s="8"/>
      <c r="BD90" s="8"/>
      <c r="BE90" s="8"/>
      <c r="BF90" s="8"/>
      <c r="BG90" s="8"/>
      <c r="BH90" s="8"/>
    </row>
    <row r="91" spans="1:60" ht="18" customHeight="1">
      <c r="A91" s="232">
        <f t="shared" si="23"/>
        <v>44627</v>
      </c>
      <c r="B91" s="31" t="str">
        <f t="shared" si="23"/>
        <v>月</v>
      </c>
      <c r="C91" s="321" t="s">
        <v>267</v>
      </c>
      <c r="D91" s="139" t="s">
        <v>230</v>
      </c>
      <c r="E91" s="139" t="s">
        <v>219</v>
      </c>
      <c r="F91" s="139" t="s">
        <v>205</v>
      </c>
      <c r="G91" s="139" t="s">
        <v>4</v>
      </c>
      <c r="H91" s="139" t="s">
        <v>4</v>
      </c>
      <c r="I91" s="139" t="s">
        <v>219</v>
      </c>
      <c r="J91" s="139" t="s">
        <v>4</v>
      </c>
      <c r="K91" s="139" t="s">
        <v>203</v>
      </c>
      <c r="L91" s="139" t="s">
        <v>336</v>
      </c>
      <c r="M91" s="139" t="s">
        <v>340</v>
      </c>
      <c r="N91" s="139" t="s">
        <v>341</v>
      </c>
      <c r="O91" s="139" t="s">
        <v>342</v>
      </c>
      <c r="P91" s="90" t="s">
        <v>334</v>
      </c>
      <c r="Q91" s="261">
        <f t="shared" si="24"/>
        <v>4</v>
      </c>
      <c r="R91" s="69" t="s">
        <v>4</v>
      </c>
      <c r="S91" s="368" t="s">
        <v>207</v>
      </c>
      <c r="T91" s="232">
        <f t="shared" si="25"/>
        <v>44627</v>
      </c>
      <c r="U91" s="31" t="str">
        <f t="shared" si="26"/>
        <v>月</v>
      </c>
      <c r="V91" s="371" t="str">
        <f t="shared" si="27"/>
        <v>藤</v>
      </c>
      <c r="W91" s="70" t="s">
        <v>4</v>
      </c>
      <c r="X91" s="70" t="s">
        <v>4</v>
      </c>
      <c r="Y91" s="70" t="s">
        <v>216</v>
      </c>
      <c r="Z91" s="70" t="s">
        <v>205</v>
      </c>
      <c r="AA91" s="70" t="s">
        <v>310</v>
      </c>
      <c r="AB91" s="70" t="s">
        <v>226</v>
      </c>
      <c r="AC91" s="70" t="s">
        <v>4</v>
      </c>
      <c r="AD91" s="70" t="s">
        <v>4</v>
      </c>
      <c r="AE91" s="70" t="s">
        <v>216</v>
      </c>
      <c r="AF91" s="70" t="s">
        <v>226</v>
      </c>
      <c r="AG91" s="70" t="s">
        <v>203</v>
      </c>
      <c r="AH91" s="70" t="s">
        <v>203</v>
      </c>
      <c r="AI91" s="70" t="s">
        <v>216</v>
      </c>
      <c r="AJ91" s="70" t="s">
        <v>216</v>
      </c>
      <c r="AK91" s="71" t="s">
        <v>4</v>
      </c>
      <c r="AL91" s="88">
        <f t="shared" si="30"/>
        <v>11</v>
      </c>
      <c r="AM91" s="232">
        <f t="shared" si="28"/>
        <v>44627</v>
      </c>
      <c r="AN91" s="31" t="str">
        <f t="shared" si="29"/>
        <v>月</v>
      </c>
      <c r="AO91" s="375"/>
      <c r="AP91" s="314" t="s">
        <v>6</v>
      </c>
      <c r="AQ91" s="314" t="s">
        <v>7</v>
      </c>
      <c r="AR91" s="314" t="s">
        <v>6</v>
      </c>
      <c r="AS91" s="314" t="s">
        <v>216</v>
      </c>
      <c r="AT91" s="314" t="s">
        <v>215</v>
      </c>
      <c r="AU91" s="314" t="s">
        <v>215</v>
      </c>
      <c r="AV91" s="314"/>
      <c r="AW91" s="314" t="s">
        <v>351</v>
      </c>
      <c r="AX91" s="314" t="s">
        <v>356</v>
      </c>
      <c r="AY91" s="315" t="s">
        <v>216</v>
      </c>
      <c r="AZ91" s="354">
        <f t="shared" si="31"/>
        <v>4</v>
      </c>
      <c r="BA91" s="8"/>
      <c r="BB91" s="8"/>
      <c r="BC91" s="8"/>
      <c r="BD91" s="8"/>
      <c r="BE91" s="8"/>
      <c r="BF91" s="8"/>
      <c r="BG91" s="8"/>
      <c r="BH91" s="8"/>
    </row>
    <row r="92" spans="1:60" ht="18" customHeight="1">
      <c r="A92" s="232">
        <f t="shared" si="23"/>
        <v>44628</v>
      </c>
      <c r="B92" s="31" t="str">
        <f t="shared" si="23"/>
        <v>火</v>
      </c>
      <c r="C92" s="321" t="s">
        <v>268</v>
      </c>
      <c r="D92" s="139" t="s">
        <v>203</v>
      </c>
      <c r="E92" s="139" t="s">
        <v>219</v>
      </c>
      <c r="F92" s="139" t="s">
        <v>205</v>
      </c>
      <c r="G92" s="139" t="s">
        <v>4</v>
      </c>
      <c r="H92" s="139" t="s">
        <v>4</v>
      </c>
      <c r="I92" s="139" t="s">
        <v>219</v>
      </c>
      <c r="J92" s="139" t="s">
        <v>4</v>
      </c>
      <c r="K92" s="139" t="s">
        <v>203</v>
      </c>
      <c r="L92" s="139" t="s">
        <v>336</v>
      </c>
      <c r="M92" s="139" t="s">
        <v>334</v>
      </c>
      <c r="N92" s="139" t="s">
        <v>334</v>
      </c>
      <c r="O92" s="139" t="s">
        <v>339</v>
      </c>
      <c r="P92" s="90" t="s">
        <v>341</v>
      </c>
      <c r="Q92" s="261">
        <f t="shared" si="24"/>
        <v>4</v>
      </c>
      <c r="R92" s="69" t="s">
        <v>4</v>
      </c>
      <c r="S92" s="368" t="s">
        <v>207</v>
      </c>
      <c r="T92" s="232">
        <f t="shared" si="25"/>
        <v>44628</v>
      </c>
      <c r="U92" s="31" t="str">
        <f t="shared" si="26"/>
        <v>火</v>
      </c>
      <c r="V92" s="371" t="str">
        <f t="shared" si="27"/>
        <v>手</v>
      </c>
      <c r="W92" s="70" t="s">
        <v>216</v>
      </c>
      <c r="X92" s="70" t="s">
        <v>216</v>
      </c>
      <c r="Y92" s="70" t="s">
        <v>310</v>
      </c>
      <c r="Z92" s="70" t="s">
        <v>205</v>
      </c>
      <c r="AA92" s="70" t="s">
        <v>216</v>
      </c>
      <c r="AB92" s="70" t="s">
        <v>216</v>
      </c>
      <c r="AC92" s="70" t="s">
        <v>4</v>
      </c>
      <c r="AD92" s="70" t="s">
        <v>216</v>
      </c>
      <c r="AE92" s="70" t="s">
        <v>205</v>
      </c>
      <c r="AF92" s="70" t="s">
        <v>226</v>
      </c>
      <c r="AG92" s="70" t="s">
        <v>216</v>
      </c>
      <c r="AH92" s="70" t="s">
        <v>203</v>
      </c>
      <c r="AI92" s="70" t="s">
        <v>226</v>
      </c>
      <c r="AJ92" s="70" t="s">
        <v>226</v>
      </c>
      <c r="AK92" s="71" t="s">
        <v>216</v>
      </c>
      <c r="AL92" s="88">
        <f t="shared" si="30"/>
        <v>8</v>
      </c>
      <c r="AM92" s="232">
        <f t="shared" si="28"/>
        <v>44628</v>
      </c>
      <c r="AN92" s="31" t="str">
        <f t="shared" si="29"/>
        <v>火</v>
      </c>
      <c r="AO92" s="375"/>
      <c r="AP92" s="314" t="s">
        <v>216</v>
      </c>
      <c r="AQ92" s="314" t="s">
        <v>7</v>
      </c>
      <c r="AR92" s="314" t="s">
        <v>6</v>
      </c>
      <c r="AS92" s="314" t="s">
        <v>215</v>
      </c>
      <c r="AT92" s="314" t="s">
        <v>216</v>
      </c>
      <c r="AU92" s="314" t="s">
        <v>215</v>
      </c>
      <c r="AV92" s="314"/>
      <c r="AW92" s="314" t="s">
        <v>351</v>
      </c>
      <c r="AX92" s="314" t="s">
        <v>216</v>
      </c>
      <c r="AY92" s="315" t="s">
        <v>216</v>
      </c>
      <c r="AZ92" s="354">
        <f t="shared" si="31"/>
        <v>2</v>
      </c>
      <c r="BA92" s="8"/>
      <c r="BB92" s="8"/>
      <c r="BC92" s="8"/>
      <c r="BD92" s="8"/>
      <c r="BE92" s="8"/>
      <c r="BF92" s="8"/>
      <c r="BG92" s="8"/>
      <c r="BH92" s="8"/>
    </row>
    <row r="93" spans="1:60" ht="18" customHeight="1">
      <c r="A93" s="232">
        <f t="shared" si="23"/>
        <v>44629</v>
      </c>
      <c r="B93" s="31" t="str">
        <f t="shared" si="23"/>
        <v>水</v>
      </c>
      <c r="C93" s="321" t="s">
        <v>269</v>
      </c>
      <c r="D93" s="139" t="s">
        <v>203</v>
      </c>
      <c r="E93" s="139" t="s">
        <v>220</v>
      </c>
      <c r="F93" s="139" t="s">
        <v>219</v>
      </c>
      <c r="G93" s="139" t="s">
        <v>4</v>
      </c>
      <c r="H93" s="139" t="s">
        <v>298</v>
      </c>
      <c r="I93" s="139" t="s">
        <v>205</v>
      </c>
      <c r="J93" s="139" t="s">
        <v>4</v>
      </c>
      <c r="K93" s="139" t="s">
        <v>203</v>
      </c>
      <c r="L93" s="139" t="s">
        <v>302</v>
      </c>
      <c r="M93" s="139" t="s">
        <v>340</v>
      </c>
      <c r="N93" s="139" t="s">
        <v>341</v>
      </c>
      <c r="O93" s="139" t="s">
        <v>334</v>
      </c>
      <c r="P93" s="90" t="s">
        <v>334</v>
      </c>
      <c r="Q93" s="261">
        <f t="shared" si="24"/>
        <v>4</v>
      </c>
      <c r="R93" s="69" t="s">
        <v>4</v>
      </c>
      <c r="S93" s="368" t="s">
        <v>207</v>
      </c>
      <c r="T93" s="232">
        <f t="shared" si="25"/>
        <v>44629</v>
      </c>
      <c r="U93" s="31" t="str">
        <f t="shared" si="26"/>
        <v>水</v>
      </c>
      <c r="V93" s="371" t="str">
        <f t="shared" si="27"/>
        <v>仙台</v>
      </c>
      <c r="W93" s="70" t="s">
        <v>4</v>
      </c>
      <c r="X93" s="70" t="s">
        <v>216</v>
      </c>
      <c r="Y93" s="70" t="s">
        <v>226</v>
      </c>
      <c r="Z93" s="70" t="s">
        <v>216</v>
      </c>
      <c r="AA93" s="70" t="s">
        <v>216</v>
      </c>
      <c r="AB93" s="70" t="s">
        <v>226</v>
      </c>
      <c r="AC93" s="70" t="s">
        <v>216</v>
      </c>
      <c r="AD93" s="70" t="s">
        <v>4</v>
      </c>
      <c r="AE93" s="70" t="s">
        <v>205</v>
      </c>
      <c r="AF93" s="70" t="s">
        <v>216</v>
      </c>
      <c r="AG93" s="70" t="s">
        <v>203</v>
      </c>
      <c r="AH93" s="70" t="s">
        <v>216</v>
      </c>
      <c r="AI93" s="70" t="s">
        <v>226</v>
      </c>
      <c r="AJ93" s="70" t="s">
        <v>226</v>
      </c>
      <c r="AK93" s="71" t="s">
        <v>216</v>
      </c>
      <c r="AL93" s="88">
        <f t="shared" si="30"/>
        <v>8</v>
      </c>
      <c r="AM93" s="232">
        <f t="shared" si="28"/>
        <v>44629</v>
      </c>
      <c r="AN93" s="31" t="str">
        <f t="shared" si="29"/>
        <v>水</v>
      </c>
      <c r="AO93" s="375"/>
      <c r="AP93" s="314" t="s">
        <v>7</v>
      </c>
      <c r="AQ93" s="314" t="s">
        <v>216</v>
      </c>
      <c r="AR93" s="314" t="s">
        <v>216</v>
      </c>
      <c r="AS93" s="314" t="s">
        <v>215</v>
      </c>
      <c r="AT93" s="314" t="s">
        <v>216</v>
      </c>
      <c r="AU93" s="314" t="s">
        <v>215</v>
      </c>
      <c r="AV93" s="314"/>
      <c r="AW93" s="314" t="s">
        <v>354</v>
      </c>
      <c r="AX93" s="314" t="s">
        <v>216</v>
      </c>
      <c r="AY93" s="315" t="s">
        <v>352</v>
      </c>
      <c r="AZ93" s="354">
        <f t="shared" si="31"/>
        <v>2</v>
      </c>
      <c r="BA93" s="8"/>
      <c r="BB93" s="8"/>
      <c r="BC93" s="8"/>
      <c r="BD93" s="8"/>
      <c r="BE93" s="8"/>
      <c r="BF93" s="8"/>
      <c r="BG93" s="8"/>
      <c r="BH93" s="8"/>
    </row>
    <row r="94" spans="1:60" ht="18" customHeight="1">
      <c r="A94" s="232">
        <f t="shared" si="23"/>
        <v>44630</v>
      </c>
      <c r="B94" s="31" t="str">
        <f t="shared" si="23"/>
        <v>木</v>
      </c>
      <c r="C94" s="321" t="s">
        <v>344</v>
      </c>
      <c r="D94" s="139" t="s">
        <v>347</v>
      </c>
      <c r="E94" s="139" t="s">
        <v>205</v>
      </c>
      <c r="F94" s="139" t="s">
        <v>219</v>
      </c>
      <c r="G94" s="139" t="s">
        <v>222</v>
      </c>
      <c r="H94" s="139" t="s">
        <v>298</v>
      </c>
      <c r="I94" s="139" t="s">
        <v>205</v>
      </c>
      <c r="J94" s="139" t="s">
        <v>219</v>
      </c>
      <c r="K94" s="139" t="s">
        <v>219</v>
      </c>
      <c r="L94" s="139" t="s">
        <v>302</v>
      </c>
      <c r="M94" s="139" t="s">
        <v>340</v>
      </c>
      <c r="N94" s="139" t="s">
        <v>338</v>
      </c>
      <c r="O94" s="139" t="s">
        <v>342</v>
      </c>
      <c r="P94" s="90" t="s">
        <v>341</v>
      </c>
      <c r="Q94" s="261">
        <f t="shared" si="24"/>
        <v>3</v>
      </c>
      <c r="R94" s="69" t="s">
        <v>4</v>
      </c>
      <c r="S94" s="368" t="s">
        <v>207</v>
      </c>
      <c r="T94" s="232">
        <f t="shared" si="25"/>
        <v>44630</v>
      </c>
      <c r="U94" s="31" t="str">
        <f t="shared" si="26"/>
        <v>木</v>
      </c>
      <c r="V94" s="371" t="str">
        <f t="shared" si="27"/>
        <v>大分</v>
      </c>
      <c r="W94" s="521"/>
      <c r="X94" s="70" t="s">
        <v>4</v>
      </c>
      <c r="Y94" s="70" t="s">
        <v>226</v>
      </c>
      <c r="Z94" s="70" t="s">
        <v>216</v>
      </c>
      <c r="AA94" s="70" t="s">
        <v>216</v>
      </c>
      <c r="AB94" s="70" t="s">
        <v>226</v>
      </c>
      <c r="AC94" s="70" t="s">
        <v>216</v>
      </c>
      <c r="AD94" s="70" t="s">
        <v>4</v>
      </c>
      <c r="AE94" s="70" t="s">
        <v>216</v>
      </c>
      <c r="AF94" s="70" t="s">
        <v>216</v>
      </c>
      <c r="AG94" s="70" t="s">
        <v>216</v>
      </c>
      <c r="AH94" s="70" t="s">
        <v>203</v>
      </c>
      <c r="AI94" s="70" t="s">
        <v>216</v>
      </c>
      <c r="AJ94" s="70" t="s">
        <v>216</v>
      </c>
      <c r="AK94" s="71" t="s">
        <v>4</v>
      </c>
      <c r="AL94" s="88">
        <f t="shared" si="30"/>
        <v>7</v>
      </c>
      <c r="AM94" s="232">
        <f t="shared" si="28"/>
        <v>44630</v>
      </c>
      <c r="AN94" s="31" t="str">
        <f t="shared" si="29"/>
        <v>木</v>
      </c>
      <c r="AO94" s="375"/>
      <c r="AP94" s="314" t="s">
        <v>216</v>
      </c>
      <c r="AQ94" s="314" t="s">
        <v>7</v>
      </c>
      <c r="AR94" s="314" t="s">
        <v>216</v>
      </c>
      <c r="AS94" s="314" t="s">
        <v>216</v>
      </c>
      <c r="AT94" s="314" t="s">
        <v>215</v>
      </c>
      <c r="AU94" s="314" t="s">
        <v>216</v>
      </c>
      <c r="AV94" s="314"/>
      <c r="AW94" s="314" t="s">
        <v>354</v>
      </c>
      <c r="AX94" s="314" t="s">
        <v>353</v>
      </c>
      <c r="AY94" s="315" t="s">
        <v>355</v>
      </c>
      <c r="AZ94" s="354">
        <f t="shared" si="31"/>
        <v>2</v>
      </c>
      <c r="BA94" s="8"/>
      <c r="BB94" s="8"/>
      <c r="BC94" s="8"/>
      <c r="BD94" s="8"/>
      <c r="BE94" s="8"/>
      <c r="BF94" s="8"/>
      <c r="BG94" s="8"/>
      <c r="BH94" s="8"/>
    </row>
    <row r="95" spans="1:60" ht="18" customHeight="1">
      <c r="A95" s="232">
        <f t="shared" si="23"/>
        <v>44631</v>
      </c>
      <c r="B95" s="318" t="str">
        <f t="shared" si="23"/>
        <v>金</v>
      </c>
      <c r="C95" s="321" t="s">
        <v>344</v>
      </c>
      <c r="D95" s="139" t="s">
        <v>347</v>
      </c>
      <c r="E95" s="139" t="s">
        <v>205</v>
      </c>
      <c r="F95" s="139" t="s">
        <v>223</v>
      </c>
      <c r="G95" s="139" t="s">
        <v>223</v>
      </c>
      <c r="H95" s="139" t="s">
        <v>4</v>
      </c>
      <c r="I95" s="139" t="s">
        <v>205</v>
      </c>
      <c r="J95" s="139" t="s">
        <v>219</v>
      </c>
      <c r="K95" s="139" t="s">
        <v>203</v>
      </c>
      <c r="L95" s="139" t="s">
        <v>302</v>
      </c>
      <c r="M95" s="139" t="s">
        <v>340</v>
      </c>
      <c r="N95" s="139" t="s">
        <v>341</v>
      </c>
      <c r="O95" s="139" t="s">
        <v>334</v>
      </c>
      <c r="P95" s="90" t="s">
        <v>334</v>
      </c>
      <c r="Q95" s="261">
        <f t="shared" si="24"/>
        <v>4</v>
      </c>
      <c r="R95" s="69" t="s">
        <v>4</v>
      </c>
      <c r="S95" s="368" t="s">
        <v>207</v>
      </c>
      <c r="T95" s="232">
        <f t="shared" si="25"/>
        <v>44631</v>
      </c>
      <c r="U95" s="318" t="str">
        <f t="shared" si="26"/>
        <v>金</v>
      </c>
      <c r="V95" s="371" t="str">
        <f t="shared" si="27"/>
        <v>大分</v>
      </c>
      <c r="W95" s="521"/>
      <c r="X95" s="70" t="s">
        <v>310</v>
      </c>
      <c r="Y95" s="70" t="s">
        <v>216</v>
      </c>
      <c r="Z95" s="70" t="s">
        <v>205</v>
      </c>
      <c r="AA95" s="70" t="s">
        <v>4</v>
      </c>
      <c r="AB95" s="70" t="s">
        <v>226</v>
      </c>
      <c r="AC95" s="70" t="s">
        <v>4</v>
      </c>
      <c r="AD95" s="70" t="s">
        <v>4</v>
      </c>
      <c r="AE95" s="70" t="s">
        <v>205</v>
      </c>
      <c r="AF95" s="70" t="s">
        <v>226</v>
      </c>
      <c r="AG95" s="70" t="s">
        <v>216</v>
      </c>
      <c r="AH95" s="70" t="s">
        <v>216</v>
      </c>
      <c r="AI95" s="70" t="s">
        <v>226</v>
      </c>
      <c r="AJ95" s="70" t="s">
        <v>226</v>
      </c>
      <c r="AK95" s="71" t="s">
        <v>4</v>
      </c>
      <c r="AL95" s="88">
        <f t="shared" si="30"/>
        <v>12</v>
      </c>
      <c r="AM95" s="232">
        <f t="shared" si="28"/>
        <v>44631</v>
      </c>
      <c r="AN95" s="318" t="str">
        <f t="shared" si="29"/>
        <v>金</v>
      </c>
      <c r="AO95" s="375"/>
      <c r="AP95" s="314" t="s">
        <v>6</v>
      </c>
      <c r="AQ95" s="314" t="s">
        <v>7</v>
      </c>
      <c r="AR95" s="314" t="s">
        <v>6</v>
      </c>
      <c r="AS95" s="314" t="s">
        <v>216</v>
      </c>
      <c r="AT95" s="314" t="s">
        <v>215</v>
      </c>
      <c r="AU95" s="314" t="s">
        <v>215</v>
      </c>
      <c r="AV95" s="314"/>
      <c r="AW95" s="314" t="s">
        <v>354</v>
      </c>
      <c r="AX95" s="314" t="s">
        <v>353</v>
      </c>
      <c r="AY95" s="315" t="s">
        <v>355</v>
      </c>
      <c r="AZ95" s="354">
        <f t="shared" si="31"/>
        <v>5</v>
      </c>
      <c r="BA95" s="8"/>
      <c r="BB95" s="8"/>
      <c r="BC95" s="8"/>
      <c r="BD95" s="8"/>
      <c r="BE95" s="8"/>
      <c r="BF95" s="8"/>
      <c r="BG95" s="8"/>
      <c r="BH95" s="8"/>
    </row>
    <row r="96" spans="1:60" ht="18" customHeight="1">
      <c r="A96" s="232">
        <f t="shared" si="23"/>
        <v>44632</v>
      </c>
      <c r="B96" s="31" t="str">
        <f t="shared" si="23"/>
        <v>土</v>
      </c>
      <c r="C96" s="440" t="s">
        <v>207</v>
      </c>
      <c r="D96" s="412" t="s">
        <v>203</v>
      </c>
      <c r="E96" s="412" t="s">
        <v>220</v>
      </c>
      <c r="F96" s="412" t="s">
        <v>4</v>
      </c>
      <c r="G96" s="412" t="s">
        <v>219</v>
      </c>
      <c r="H96" s="412" t="s">
        <v>4</v>
      </c>
      <c r="I96" s="412" t="s">
        <v>205</v>
      </c>
      <c r="J96" s="412" t="s">
        <v>4</v>
      </c>
      <c r="K96" s="412" t="s">
        <v>203</v>
      </c>
      <c r="L96" s="412" t="s">
        <v>333</v>
      </c>
      <c r="M96" s="412" t="s">
        <v>334</v>
      </c>
      <c r="N96" s="412" t="s">
        <v>341</v>
      </c>
      <c r="O96" s="412" t="s">
        <v>342</v>
      </c>
      <c r="P96" s="441" t="s">
        <v>341</v>
      </c>
      <c r="Q96" s="261">
        <f t="shared" si="24"/>
        <v>6</v>
      </c>
      <c r="R96" s="442" t="s">
        <v>204</v>
      </c>
      <c r="S96" s="413" t="s">
        <v>208</v>
      </c>
      <c r="T96" s="232">
        <f t="shared" si="25"/>
        <v>44632</v>
      </c>
      <c r="U96" s="31" t="str">
        <f t="shared" si="26"/>
        <v>土</v>
      </c>
      <c r="V96" s="410" t="str">
        <f t="shared" si="27"/>
        <v>休</v>
      </c>
      <c r="W96" s="521"/>
      <c r="X96" s="443" t="s">
        <v>4</v>
      </c>
      <c r="Y96" s="443" t="s">
        <v>310</v>
      </c>
      <c r="Z96" s="443" t="s">
        <v>205</v>
      </c>
      <c r="AA96" s="443" t="s">
        <v>4</v>
      </c>
      <c r="AB96" s="443" t="s">
        <v>226</v>
      </c>
      <c r="AC96" s="443" t="s">
        <v>4</v>
      </c>
      <c r="AD96" s="443" t="s">
        <v>4</v>
      </c>
      <c r="AE96" s="443" t="s">
        <v>205</v>
      </c>
      <c r="AF96" s="443" t="s">
        <v>226</v>
      </c>
      <c r="AG96" s="443" t="s">
        <v>203</v>
      </c>
      <c r="AH96" s="443" t="s">
        <v>203</v>
      </c>
      <c r="AI96" s="443" t="s">
        <v>226</v>
      </c>
      <c r="AJ96" s="443" t="s">
        <v>226</v>
      </c>
      <c r="AK96" s="444" t="s">
        <v>4</v>
      </c>
      <c r="AL96" s="88">
        <f t="shared" si="30"/>
        <v>15</v>
      </c>
      <c r="AM96" s="232">
        <f t="shared" si="28"/>
        <v>44632</v>
      </c>
      <c r="AN96" s="31" t="str">
        <f t="shared" si="29"/>
        <v>土</v>
      </c>
      <c r="AO96" s="445"/>
      <c r="AP96" s="443" t="s">
        <v>6</v>
      </c>
      <c r="AQ96" s="443" t="s">
        <v>7</v>
      </c>
      <c r="AR96" s="443" t="s">
        <v>6</v>
      </c>
      <c r="AS96" s="443" t="s">
        <v>215</v>
      </c>
      <c r="AT96" s="443" t="s">
        <v>215</v>
      </c>
      <c r="AU96" s="443" t="s">
        <v>215</v>
      </c>
      <c r="AV96" s="443"/>
      <c r="AW96" s="443" t="s">
        <v>215</v>
      </c>
      <c r="AX96" s="443" t="s">
        <v>353</v>
      </c>
      <c r="AY96" s="444" t="s">
        <v>355</v>
      </c>
      <c r="AZ96" s="354">
        <f t="shared" si="31"/>
        <v>6</v>
      </c>
      <c r="BA96" s="8"/>
      <c r="BB96" s="8"/>
      <c r="BC96" s="8"/>
      <c r="BD96" s="8"/>
      <c r="BE96" s="8"/>
      <c r="BF96" s="8"/>
      <c r="BG96" s="8"/>
      <c r="BH96" s="8"/>
    </row>
    <row r="97" spans="1:60" ht="18" customHeight="1">
      <c r="A97" s="232">
        <f t="shared" si="23"/>
        <v>44633</v>
      </c>
      <c r="B97" s="31" t="str">
        <f t="shared" si="23"/>
        <v>日</v>
      </c>
      <c r="C97" s="440" t="s">
        <v>269</v>
      </c>
      <c r="D97" s="412" t="s">
        <v>203</v>
      </c>
      <c r="E97" s="412" t="s">
        <v>205</v>
      </c>
      <c r="F97" s="412" t="s">
        <v>4</v>
      </c>
      <c r="G97" s="412" t="s">
        <v>219</v>
      </c>
      <c r="H97" s="412" t="s">
        <v>4</v>
      </c>
      <c r="I97" s="412" t="s">
        <v>205</v>
      </c>
      <c r="J97" s="412" t="s">
        <v>4</v>
      </c>
      <c r="K97" s="412" t="s">
        <v>203</v>
      </c>
      <c r="L97" s="412" t="s">
        <v>334</v>
      </c>
      <c r="M97" s="412" t="s">
        <v>340</v>
      </c>
      <c r="N97" s="412" t="s">
        <v>341</v>
      </c>
      <c r="O97" s="412" t="s">
        <v>334</v>
      </c>
      <c r="P97" s="441" t="s">
        <v>341</v>
      </c>
      <c r="Q97" s="261">
        <f t="shared" si="24"/>
        <v>5</v>
      </c>
      <c r="R97" s="442" t="s">
        <v>204</v>
      </c>
      <c r="S97" s="413" t="s">
        <v>208</v>
      </c>
      <c r="T97" s="232">
        <f t="shared" si="25"/>
        <v>44633</v>
      </c>
      <c r="U97" s="31" t="str">
        <f t="shared" si="26"/>
        <v>日</v>
      </c>
      <c r="V97" s="410" t="str">
        <f t="shared" si="27"/>
        <v>仙台</v>
      </c>
      <c r="W97" s="521"/>
      <c r="X97" s="443" t="s">
        <v>4</v>
      </c>
      <c r="Y97" s="443" t="s">
        <v>226</v>
      </c>
      <c r="Z97" s="443" t="s">
        <v>205</v>
      </c>
      <c r="AA97" s="443" t="s">
        <v>4</v>
      </c>
      <c r="AB97" s="443" t="s">
        <v>216</v>
      </c>
      <c r="AC97" s="443" t="s">
        <v>4</v>
      </c>
      <c r="AD97" s="443" t="s">
        <v>4</v>
      </c>
      <c r="AE97" s="443" t="s">
        <v>205</v>
      </c>
      <c r="AF97" s="443" t="s">
        <v>226</v>
      </c>
      <c r="AG97" s="443" t="s">
        <v>203</v>
      </c>
      <c r="AH97" s="443" t="s">
        <v>203</v>
      </c>
      <c r="AI97" s="443" t="s">
        <v>226</v>
      </c>
      <c r="AJ97" s="443" t="s">
        <v>226</v>
      </c>
      <c r="AK97" s="444" t="s">
        <v>216</v>
      </c>
      <c r="AL97" s="88">
        <f t="shared" si="30"/>
        <v>13</v>
      </c>
      <c r="AM97" s="232">
        <f t="shared" si="28"/>
        <v>44633</v>
      </c>
      <c r="AN97" s="31" t="str">
        <f t="shared" si="29"/>
        <v>日</v>
      </c>
      <c r="AO97" s="445"/>
      <c r="AP97" s="443" t="s">
        <v>6</v>
      </c>
      <c r="AQ97" s="443" t="s">
        <v>7</v>
      </c>
      <c r="AR97" s="443" t="s">
        <v>6</v>
      </c>
      <c r="AS97" s="443" t="s">
        <v>215</v>
      </c>
      <c r="AT97" s="443" t="s">
        <v>215</v>
      </c>
      <c r="AU97" s="443" t="s">
        <v>215</v>
      </c>
      <c r="AV97" s="443"/>
      <c r="AW97" s="443" t="s">
        <v>355</v>
      </c>
      <c r="AX97" s="443" t="s">
        <v>353</v>
      </c>
      <c r="AY97" s="444" t="s">
        <v>355</v>
      </c>
      <c r="AZ97" s="354">
        <f t="shared" si="31"/>
        <v>6</v>
      </c>
      <c r="BA97" s="8"/>
      <c r="BB97" s="8"/>
      <c r="BC97" s="8"/>
      <c r="BD97" s="8"/>
      <c r="BE97" s="8"/>
      <c r="BF97" s="8"/>
      <c r="BG97" s="8"/>
      <c r="BH97" s="8"/>
    </row>
    <row r="98" spans="1:60" ht="18" customHeight="1">
      <c r="A98" s="232">
        <f t="shared" si="23"/>
        <v>44634</v>
      </c>
      <c r="B98" s="31" t="str">
        <f t="shared" si="23"/>
        <v>月</v>
      </c>
      <c r="C98" s="321" t="s">
        <v>269</v>
      </c>
      <c r="D98" s="139" t="s">
        <v>203</v>
      </c>
      <c r="E98" s="139" t="s">
        <v>219</v>
      </c>
      <c r="F98" s="139" t="s">
        <v>205</v>
      </c>
      <c r="G98" s="139" t="s">
        <v>4</v>
      </c>
      <c r="H98" s="139" t="s">
        <v>4</v>
      </c>
      <c r="I98" s="139" t="s">
        <v>219</v>
      </c>
      <c r="J98" s="139" t="s">
        <v>4</v>
      </c>
      <c r="K98" s="139" t="s">
        <v>203</v>
      </c>
      <c r="L98" s="139" t="s">
        <v>336</v>
      </c>
      <c r="M98" s="139" t="s">
        <v>340</v>
      </c>
      <c r="N98" s="139" t="s">
        <v>334</v>
      </c>
      <c r="O98" s="139" t="s">
        <v>342</v>
      </c>
      <c r="P98" s="90" t="s">
        <v>341</v>
      </c>
      <c r="Q98" s="261">
        <f t="shared" si="24"/>
        <v>5</v>
      </c>
      <c r="R98" s="69" t="s">
        <v>4</v>
      </c>
      <c r="S98" s="368" t="s">
        <v>207</v>
      </c>
      <c r="T98" s="232">
        <f t="shared" si="25"/>
        <v>44634</v>
      </c>
      <c r="U98" s="31" t="str">
        <f t="shared" si="26"/>
        <v>月</v>
      </c>
      <c r="V98" s="371" t="str">
        <f t="shared" si="27"/>
        <v>仙台</v>
      </c>
      <c r="W98" s="521"/>
      <c r="X98" s="70" t="s">
        <v>4</v>
      </c>
      <c r="Y98" s="70" t="s">
        <v>226</v>
      </c>
      <c r="Z98" s="70" t="s">
        <v>205</v>
      </c>
      <c r="AA98" s="70" t="s">
        <v>310</v>
      </c>
      <c r="AB98" s="70" t="s">
        <v>226</v>
      </c>
      <c r="AC98" s="70" t="s">
        <v>4</v>
      </c>
      <c r="AD98" s="70" t="s">
        <v>4</v>
      </c>
      <c r="AE98" s="70" t="s">
        <v>216</v>
      </c>
      <c r="AF98" s="70" t="s">
        <v>216</v>
      </c>
      <c r="AG98" s="70" t="s">
        <v>203</v>
      </c>
      <c r="AH98" s="70" t="s">
        <v>203</v>
      </c>
      <c r="AI98" s="70" t="s">
        <v>216</v>
      </c>
      <c r="AJ98" s="70" t="s">
        <v>216</v>
      </c>
      <c r="AK98" s="71" t="s">
        <v>4</v>
      </c>
      <c r="AL98" s="88">
        <f t="shared" si="30"/>
        <v>11</v>
      </c>
      <c r="AM98" s="232">
        <f t="shared" si="28"/>
        <v>44634</v>
      </c>
      <c r="AN98" s="31" t="str">
        <f t="shared" si="29"/>
        <v>月</v>
      </c>
      <c r="AO98" s="375"/>
      <c r="AP98" s="314" t="s">
        <v>7</v>
      </c>
      <c r="AQ98" s="314" t="s">
        <v>216</v>
      </c>
      <c r="AR98" s="314" t="s">
        <v>6</v>
      </c>
      <c r="AS98" s="314" t="s">
        <v>215</v>
      </c>
      <c r="AT98" s="314" t="s">
        <v>216</v>
      </c>
      <c r="AU98" s="314" t="s">
        <v>215</v>
      </c>
      <c r="AV98" s="314"/>
      <c r="AW98" s="314" t="s">
        <v>354</v>
      </c>
      <c r="AX98" s="314" t="s">
        <v>352</v>
      </c>
      <c r="AY98" s="315" t="s">
        <v>216</v>
      </c>
      <c r="AZ98" s="354">
        <f t="shared" si="31"/>
        <v>3</v>
      </c>
      <c r="BA98" s="8"/>
      <c r="BB98" s="8"/>
      <c r="BC98" s="8"/>
      <c r="BD98" s="8"/>
      <c r="BE98" s="8"/>
      <c r="BF98" s="8"/>
      <c r="BG98" s="8"/>
      <c r="BH98" s="8"/>
    </row>
    <row r="99" spans="1:60" ht="18" customHeight="1">
      <c r="A99" s="232">
        <f t="shared" si="23"/>
        <v>44635</v>
      </c>
      <c r="B99" s="31" t="str">
        <f t="shared" si="23"/>
        <v>火</v>
      </c>
      <c r="C99" s="321" t="s">
        <v>269</v>
      </c>
      <c r="D99" s="139" t="s">
        <v>230</v>
      </c>
      <c r="E99" s="139" t="s">
        <v>205</v>
      </c>
      <c r="F99" s="139" t="s">
        <v>205</v>
      </c>
      <c r="G99" s="139" t="s">
        <v>4</v>
      </c>
      <c r="H99" s="139" t="s">
        <v>4</v>
      </c>
      <c r="I99" s="139" t="s">
        <v>219</v>
      </c>
      <c r="J99" s="139" t="s">
        <v>4</v>
      </c>
      <c r="K99" s="139" t="s">
        <v>203</v>
      </c>
      <c r="L99" s="139" t="s">
        <v>336</v>
      </c>
      <c r="M99" s="139" t="s">
        <v>340</v>
      </c>
      <c r="N99" s="139" t="s">
        <v>334</v>
      </c>
      <c r="O99" s="139" t="s">
        <v>339</v>
      </c>
      <c r="P99" s="90" t="s">
        <v>341</v>
      </c>
      <c r="Q99" s="261">
        <f t="shared" si="24"/>
        <v>5</v>
      </c>
      <c r="R99" s="69" t="s">
        <v>4</v>
      </c>
      <c r="S99" s="368" t="s">
        <v>207</v>
      </c>
      <c r="T99" s="232">
        <f t="shared" si="25"/>
        <v>44635</v>
      </c>
      <c r="U99" s="31" t="str">
        <f t="shared" si="26"/>
        <v>火</v>
      </c>
      <c r="V99" s="371" t="str">
        <f t="shared" si="27"/>
        <v>仙台</v>
      </c>
      <c r="W99" s="521"/>
      <c r="X99" s="70" t="s">
        <v>216</v>
      </c>
      <c r="Y99" s="70" t="s">
        <v>226</v>
      </c>
      <c r="Z99" s="70" t="s">
        <v>216</v>
      </c>
      <c r="AA99" s="70" t="s">
        <v>216</v>
      </c>
      <c r="AB99" s="70" t="s">
        <v>226</v>
      </c>
      <c r="AC99" s="70" t="s">
        <v>4</v>
      </c>
      <c r="AD99" s="70" t="s">
        <v>216</v>
      </c>
      <c r="AE99" s="70" t="s">
        <v>205</v>
      </c>
      <c r="AF99" s="70" t="s">
        <v>216</v>
      </c>
      <c r="AG99" s="70" t="s">
        <v>216</v>
      </c>
      <c r="AH99" s="70" t="s">
        <v>203</v>
      </c>
      <c r="AI99" s="70" t="s">
        <v>226</v>
      </c>
      <c r="AJ99" s="70" t="s">
        <v>311</v>
      </c>
      <c r="AK99" s="71" t="s">
        <v>4</v>
      </c>
      <c r="AL99" s="88">
        <f t="shared" si="30"/>
        <v>9</v>
      </c>
      <c r="AM99" s="232">
        <f t="shared" si="28"/>
        <v>44635</v>
      </c>
      <c r="AN99" s="31" t="str">
        <f t="shared" si="29"/>
        <v>火</v>
      </c>
      <c r="AO99" s="375"/>
      <c r="AP99" s="314" t="s">
        <v>7</v>
      </c>
      <c r="AQ99" s="314" t="s">
        <v>6</v>
      </c>
      <c r="AR99" s="314" t="s">
        <v>216</v>
      </c>
      <c r="AS99" s="314" t="s">
        <v>216</v>
      </c>
      <c r="AT99" s="314" t="s">
        <v>215</v>
      </c>
      <c r="AU99" s="314" t="s">
        <v>216</v>
      </c>
      <c r="AV99" s="314"/>
      <c r="AW99" s="314" t="s">
        <v>354</v>
      </c>
      <c r="AX99" s="314" t="s">
        <v>353</v>
      </c>
      <c r="AY99" s="315" t="s">
        <v>355</v>
      </c>
      <c r="AZ99" s="354">
        <f t="shared" si="31"/>
        <v>3</v>
      </c>
      <c r="BA99" s="8"/>
      <c r="BB99" s="8"/>
      <c r="BC99" s="8"/>
      <c r="BD99" s="8"/>
      <c r="BE99" s="8"/>
      <c r="BF99" s="8"/>
      <c r="BG99" s="8"/>
      <c r="BH99" s="8"/>
    </row>
    <row r="100" spans="1:60" ht="18" customHeight="1">
      <c r="A100" s="232">
        <f t="shared" si="23"/>
        <v>44636</v>
      </c>
      <c r="B100" s="31" t="str">
        <f t="shared" si="23"/>
        <v>水</v>
      </c>
      <c r="C100" s="321" t="s">
        <v>268</v>
      </c>
      <c r="D100" s="139" t="s">
        <v>203</v>
      </c>
      <c r="E100" s="139" t="s">
        <v>220</v>
      </c>
      <c r="F100" s="139" t="s">
        <v>219</v>
      </c>
      <c r="G100" s="139" t="s">
        <v>4</v>
      </c>
      <c r="H100" s="139" t="s">
        <v>298</v>
      </c>
      <c r="I100" s="139" t="s">
        <v>205</v>
      </c>
      <c r="J100" s="139" t="s">
        <v>4</v>
      </c>
      <c r="K100" s="139" t="s">
        <v>203</v>
      </c>
      <c r="L100" s="139" t="s">
        <v>302</v>
      </c>
      <c r="M100" s="139" t="s">
        <v>334</v>
      </c>
      <c r="N100" s="139" t="s">
        <v>341</v>
      </c>
      <c r="O100" s="139" t="s">
        <v>342</v>
      </c>
      <c r="P100" s="90" t="s">
        <v>334</v>
      </c>
      <c r="Q100" s="261">
        <f t="shared" si="24"/>
        <v>4</v>
      </c>
      <c r="R100" s="69" t="s">
        <v>4</v>
      </c>
      <c r="S100" s="368" t="s">
        <v>207</v>
      </c>
      <c r="T100" s="232">
        <f t="shared" si="25"/>
        <v>44636</v>
      </c>
      <c r="U100" s="31" t="str">
        <f t="shared" si="26"/>
        <v>水</v>
      </c>
      <c r="V100" s="371" t="str">
        <f t="shared" si="27"/>
        <v>手</v>
      </c>
      <c r="W100" s="521"/>
      <c r="X100" s="70" t="s">
        <v>216</v>
      </c>
      <c r="Y100" s="70" t="s">
        <v>216</v>
      </c>
      <c r="Z100" s="70" t="s">
        <v>216</v>
      </c>
      <c r="AA100" s="70" t="s">
        <v>216</v>
      </c>
      <c r="AB100" s="70" t="s">
        <v>226</v>
      </c>
      <c r="AC100" s="70" t="s">
        <v>216</v>
      </c>
      <c r="AD100" s="70" t="s">
        <v>216</v>
      </c>
      <c r="AE100" s="70" t="s">
        <v>205</v>
      </c>
      <c r="AF100" s="70" t="s">
        <v>226</v>
      </c>
      <c r="AG100" s="70" t="s">
        <v>203</v>
      </c>
      <c r="AH100" s="70" t="s">
        <v>216</v>
      </c>
      <c r="AI100" s="70" t="s">
        <v>226</v>
      </c>
      <c r="AJ100" s="70" t="s">
        <v>311</v>
      </c>
      <c r="AK100" s="71" t="s">
        <v>4</v>
      </c>
      <c r="AL100" s="88">
        <f t="shared" si="30"/>
        <v>8</v>
      </c>
      <c r="AM100" s="232">
        <f t="shared" si="28"/>
        <v>44636</v>
      </c>
      <c r="AN100" s="31" t="str">
        <f t="shared" si="29"/>
        <v>水</v>
      </c>
      <c r="AO100" s="375"/>
      <c r="AP100" s="314" t="s">
        <v>216</v>
      </c>
      <c r="AQ100" s="314" t="s">
        <v>7</v>
      </c>
      <c r="AR100" s="314" t="s">
        <v>6</v>
      </c>
      <c r="AS100" s="314" t="s">
        <v>215</v>
      </c>
      <c r="AT100" s="314" t="s">
        <v>215</v>
      </c>
      <c r="AU100" s="314" t="s">
        <v>215</v>
      </c>
      <c r="AV100" s="314"/>
      <c r="AW100" s="314" t="s">
        <v>354</v>
      </c>
      <c r="AX100" s="314" t="s">
        <v>353</v>
      </c>
      <c r="AY100" s="315" t="s">
        <v>355</v>
      </c>
      <c r="AZ100" s="354">
        <f t="shared" si="31"/>
        <v>5</v>
      </c>
      <c r="BA100" s="8"/>
      <c r="BB100" s="8"/>
      <c r="BC100" s="8"/>
      <c r="BD100" s="8"/>
      <c r="BE100" s="8"/>
      <c r="BF100" s="8"/>
      <c r="BG100" s="8"/>
      <c r="BH100" s="8"/>
    </row>
    <row r="101" spans="1:60" ht="18" customHeight="1">
      <c r="A101" s="232">
        <f t="shared" si="23"/>
        <v>44637</v>
      </c>
      <c r="B101" s="31" t="str">
        <f t="shared" si="23"/>
        <v>木</v>
      </c>
      <c r="C101" s="321" t="s">
        <v>207</v>
      </c>
      <c r="D101" s="139" t="s">
        <v>203</v>
      </c>
      <c r="E101" s="139" t="s">
        <v>205</v>
      </c>
      <c r="F101" s="139" t="s">
        <v>219</v>
      </c>
      <c r="G101" s="139" t="s">
        <v>4</v>
      </c>
      <c r="H101" s="139" t="s">
        <v>298</v>
      </c>
      <c r="I101" s="139" t="s">
        <v>205</v>
      </c>
      <c r="J101" s="139" t="s">
        <v>219</v>
      </c>
      <c r="K101" s="139" t="s">
        <v>219</v>
      </c>
      <c r="L101" s="139" t="s">
        <v>302</v>
      </c>
      <c r="M101" s="139" t="s">
        <v>340</v>
      </c>
      <c r="N101" s="139" t="s">
        <v>338</v>
      </c>
      <c r="O101" s="139" t="s">
        <v>334</v>
      </c>
      <c r="P101" s="90" t="s">
        <v>341</v>
      </c>
      <c r="Q101" s="261">
        <f t="shared" si="24"/>
        <v>3</v>
      </c>
      <c r="R101" s="69" t="s">
        <v>4</v>
      </c>
      <c r="S101" s="368" t="s">
        <v>207</v>
      </c>
      <c r="T101" s="232">
        <f t="shared" si="25"/>
        <v>44637</v>
      </c>
      <c r="U101" s="31" t="str">
        <f t="shared" si="26"/>
        <v>木</v>
      </c>
      <c r="V101" s="371" t="str">
        <f t="shared" si="27"/>
        <v>休</v>
      </c>
      <c r="W101" s="521"/>
      <c r="X101" s="70" t="s">
        <v>310</v>
      </c>
      <c r="Y101" s="70" t="s">
        <v>226</v>
      </c>
      <c r="Z101" s="70" t="s">
        <v>205</v>
      </c>
      <c r="AA101" s="70" t="s">
        <v>4</v>
      </c>
      <c r="AB101" s="70" t="s">
        <v>226</v>
      </c>
      <c r="AC101" s="70" t="s">
        <v>216</v>
      </c>
      <c r="AD101" s="70" t="s">
        <v>4</v>
      </c>
      <c r="AE101" s="70" t="s">
        <v>216</v>
      </c>
      <c r="AF101" s="70" t="s">
        <v>226</v>
      </c>
      <c r="AG101" s="70" t="s">
        <v>203</v>
      </c>
      <c r="AH101" s="70" t="s">
        <v>203</v>
      </c>
      <c r="AI101" s="70" t="s">
        <v>216</v>
      </c>
      <c r="AJ101" s="70" t="s">
        <v>226</v>
      </c>
      <c r="AK101" s="71" t="s">
        <v>216</v>
      </c>
      <c r="AL101" s="88">
        <f t="shared" si="30"/>
        <v>11</v>
      </c>
      <c r="AM101" s="232">
        <f t="shared" si="28"/>
        <v>44637</v>
      </c>
      <c r="AN101" s="31" t="str">
        <f t="shared" si="29"/>
        <v>木</v>
      </c>
      <c r="AO101" s="375"/>
      <c r="AP101" s="314" t="s">
        <v>216</v>
      </c>
      <c r="AQ101" s="314" t="s">
        <v>7</v>
      </c>
      <c r="AR101" s="314" t="s">
        <v>6</v>
      </c>
      <c r="AS101" s="314" t="s">
        <v>215</v>
      </c>
      <c r="AT101" s="314" t="s">
        <v>215</v>
      </c>
      <c r="AU101" s="314" t="s">
        <v>216</v>
      </c>
      <c r="AV101" s="314"/>
      <c r="AW101" s="314" t="s">
        <v>354</v>
      </c>
      <c r="AX101" s="314" t="s">
        <v>216</v>
      </c>
      <c r="AY101" s="315" t="s">
        <v>352</v>
      </c>
      <c r="AZ101" s="354">
        <f t="shared" si="31"/>
        <v>3</v>
      </c>
      <c r="BA101" s="8"/>
      <c r="BB101" s="8"/>
      <c r="BC101" s="8"/>
      <c r="BD101" s="8"/>
      <c r="BE101" s="8"/>
      <c r="BF101" s="8"/>
      <c r="BG101" s="8"/>
      <c r="BH101" s="8"/>
    </row>
    <row r="102" spans="1:60" ht="18" customHeight="1">
      <c r="A102" s="232">
        <f t="shared" si="23"/>
        <v>44638</v>
      </c>
      <c r="B102" s="31" t="str">
        <f t="shared" si="23"/>
        <v>金</v>
      </c>
      <c r="C102" s="321" t="s">
        <v>207</v>
      </c>
      <c r="D102" s="139" t="s">
        <v>230</v>
      </c>
      <c r="E102" s="139" t="s">
        <v>219</v>
      </c>
      <c r="F102" s="139" t="s">
        <v>223</v>
      </c>
      <c r="G102" s="139" t="s">
        <v>4</v>
      </c>
      <c r="H102" s="139" t="s">
        <v>4</v>
      </c>
      <c r="I102" s="139" t="s">
        <v>205</v>
      </c>
      <c r="J102" s="139" t="s">
        <v>219</v>
      </c>
      <c r="K102" s="139" t="s">
        <v>219</v>
      </c>
      <c r="L102" s="139" t="s">
        <v>302</v>
      </c>
      <c r="M102" s="139" t="s">
        <v>334</v>
      </c>
      <c r="N102" s="139" t="s">
        <v>341</v>
      </c>
      <c r="O102" s="139" t="s">
        <v>342</v>
      </c>
      <c r="P102" s="90" t="s">
        <v>341</v>
      </c>
      <c r="Q102" s="261">
        <f t="shared" si="24"/>
        <v>3</v>
      </c>
      <c r="R102" s="69" t="s">
        <v>4</v>
      </c>
      <c r="S102" s="368" t="s">
        <v>207</v>
      </c>
      <c r="T102" s="232">
        <f t="shared" si="25"/>
        <v>44638</v>
      </c>
      <c r="U102" s="31" t="str">
        <f t="shared" si="26"/>
        <v>金</v>
      </c>
      <c r="V102" s="371" t="str">
        <f t="shared" si="27"/>
        <v>休</v>
      </c>
      <c r="W102" s="521"/>
      <c r="X102" s="70" t="s">
        <v>4</v>
      </c>
      <c r="Y102" s="70" t="s">
        <v>226</v>
      </c>
      <c r="Z102" s="70" t="s">
        <v>205</v>
      </c>
      <c r="AA102" s="70" t="s">
        <v>4</v>
      </c>
      <c r="AB102" s="70" t="s">
        <v>216</v>
      </c>
      <c r="AC102" s="70" t="s">
        <v>4</v>
      </c>
      <c r="AD102" s="70" t="s">
        <v>4</v>
      </c>
      <c r="AE102" s="70" t="s">
        <v>205</v>
      </c>
      <c r="AF102" s="70" t="s">
        <v>226</v>
      </c>
      <c r="AG102" s="70" t="s">
        <v>216</v>
      </c>
      <c r="AH102" s="70" t="s">
        <v>216</v>
      </c>
      <c r="AI102" s="70" t="s">
        <v>226</v>
      </c>
      <c r="AJ102" s="70" t="s">
        <v>216</v>
      </c>
      <c r="AK102" s="71" t="s">
        <v>4</v>
      </c>
      <c r="AL102" s="88">
        <f t="shared" si="30"/>
        <v>11</v>
      </c>
      <c r="AM102" s="232">
        <f t="shared" si="28"/>
        <v>44638</v>
      </c>
      <c r="AN102" s="31" t="str">
        <f t="shared" si="29"/>
        <v>金</v>
      </c>
      <c r="AO102" s="375"/>
      <c r="AP102" s="314" t="s">
        <v>7</v>
      </c>
      <c r="AQ102" s="314" t="s">
        <v>216</v>
      </c>
      <c r="AR102" s="314" t="s">
        <v>216</v>
      </c>
      <c r="AS102" s="314" t="s">
        <v>215</v>
      </c>
      <c r="AT102" s="314" t="s">
        <v>216</v>
      </c>
      <c r="AU102" s="314" t="s">
        <v>215</v>
      </c>
      <c r="AV102" s="314"/>
      <c r="AW102" s="314" t="s">
        <v>216</v>
      </c>
      <c r="AX102" s="314" t="s">
        <v>352</v>
      </c>
      <c r="AY102" s="315" t="s">
        <v>216</v>
      </c>
      <c r="AZ102" s="354">
        <f t="shared" si="31"/>
        <v>1</v>
      </c>
      <c r="BA102" s="8"/>
      <c r="BB102" s="8"/>
      <c r="BC102" s="8"/>
      <c r="BD102" s="8"/>
      <c r="BE102" s="8"/>
      <c r="BF102" s="8"/>
      <c r="BG102" s="8"/>
      <c r="BH102" s="8"/>
    </row>
    <row r="103" spans="1:60" ht="18" customHeight="1">
      <c r="A103" s="232">
        <f t="shared" si="23"/>
        <v>44639</v>
      </c>
      <c r="B103" s="31" t="str">
        <f t="shared" si="23"/>
        <v>土</v>
      </c>
      <c r="C103" s="440" t="s">
        <v>207</v>
      </c>
      <c r="D103" s="412" t="s">
        <v>203</v>
      </c>
      <c r="E103" s="412" t="s">
        <v>220</v>
      </c>
      <c r="F103" s="412" t="s">
        <v>223</v>
      </c>
      <c r="G103" s="412" t="s">
        <v>219</v>
      </c>
      <c r="H103" s="412" t="s">
        <v>4</v>
      </c>
      <c r="I103" s="412" t="s">
        <v>205</v>
      </c>
      <c r="J103" s="412" t="s">
        <v>4</v>
      </c>
      <c r="K103" s="412" t="s">
        <v>203</v>
      </c>
      <c r="L103" s="412" t="s">
        <v>335</v>
      </c>
      <c r="M103" s="412" t="s">
        <v>340</v>
      </c>
      <c r="N103" s="412" t="s">
        <v>341</v>
      </c>
      <c r="O103" s="412" t="s">
        <v>342</v>
      </c>
      <c r="P103" s="441" t="s">
        <v>334</v>
      </c>
      <c r="Q103" s="261">
        <f t="shared" si="24"/>
        <v>6</v>
      </c>
      <c r="R103" s="442" t="s">
        <v>204</v>
      </c>
      <c r="S103" s="413" t="s">
        <v>208</v>
      </c>
      <c r="T103" s="232">
        <f t="shared" si="25"/>
        <v>44639</v>
      </c>
      <c r="U103" s="31" t="str">
        <f t="shared" si="26"/>
        <v>土</v>
      </c>
      <c r="V103" s="410" t="str">
        <f t="shared" si="27"/>
        <v>休</v>
      </c>
      <c r="W103" s="521"/>
      <c r="X103" s="443" t="s">
        <v>4</v>
      </c>
      <c r="Y103" s="443" t="s">
        <v>226</v>
      </c>
      <c r="Z103" s="443" t="s">
        <v>205</v>
      </c>
      <c r="AA103" s="443" t="s">
        <v>216</v>
      </c>
      <c r="AB103" s="443" t="s">
        <v>226</v>
      </c>
      <c r="AC103" s="443" t="s">
        <v>4</v>
      </c>
      <c r="AD103" s="443" t="s">
        <v>4</v>
      </c>
      <c r="AE103" s="443" t="s">
        <v>205</v>
      </c>
      <c r="AF103" s="443" t="s">
        <v>226</v>
      </c>
      <c r="AG103" s="443" t="s">
        <v>203</v>
      </c>
      <c r="AH103" s="443" t="s">
        <v>203</v>
      </c>
      <c r="AI103" s="443" t="s">
        <v>226</v>
      </c>
      <c r="AJ103" s="443" t="s">
        <v>226</v>
      </c>
      <c r="AK103" s="444" t="s">
        <v>4</v>
      </c>
      <c r="AL103" s="88">
        <f t="shared" si="30"/>
        <v>14</v>
      </c>
      <c r="AM103" s="232">
        <f t="shared" si="28"/>
        <v>44639</v>
      </c>
      <c r="AN103" s="31" t="str">
        <f t="shared" si="29"/>
        <v>土</v>
      </c>
      <c r="AO103" s="445"/>
      <c r="AP103" s="443" t="s">
        <v>7</v>
      </c>
      <c r="AQ103" s="443" t="s">
        <v>6</v>
      </c>
      <c r="AR103" s="443" t="s">
        <v>6</v>
      </c>
      <c r="AS103" s="443" t="s">
        <v>215</v>
      </c>
      <c r="AT103" s="443" t="s">
        <v>215</v>
      </c>
      <c r="AU103" s="443" t="s">
        <v>215</v>
      </c>
      <c r="AV103" s="443"/>
      <c r="AW103" s="443" t="s">
        <v>355</v>
      </c>
      <c r="AX103" s="443" t="s">
        <v>353</v>
      </c>
      <c r="AY103" s="444" t="s">
        <v>355</v>
      </c>
      <c r="AZ103" s="354">
        <f t="shared" si="31"/>
        <v>6</v>
      </c>
      <c r="BA103" s="8"/>
      <c r="BB103" s="8"/>
      <c r="BC103" s="8"/>
      <c r="BD103" s="8"/>
      <c r="BE103" s="8"/>
      <c r="BF103" s="8"/>
      <c r="BG103" s="8"/>
      <c r="BH103" s="8"/>
    </row>
    <row r="104" spans="1:60" ht="18" customHeight="1">
      <c r="A104" s="232">
        <f t="shared" si="23"/>
        <v>44640</v>
      </c>
      <c r="B104" s="31" t="str">
        <f t="shared" si="23"/>
        <v>日</v>
      </c>
      <c r="C104" s="440" t="s">
        <v>267</v>
      </c>
      <c r="D104" s="412" t="s">
        <v>203</v>
      </c>
      <c r="E104" s="412" t="s">
        <v>205</v>
      </c>
      <c r="F104" s="412" t="s">
        <v>4</v>
      </c>
      <c r="G104" s="412" t="s">
        <v>219</v>
      </c>
      <c r="H104" s="412" t="s">
        <v>4</v>
      </c>
      <c r="I104" s="412" t="s">
        <v>205</v>
      </c>
      <c r="J104" s="412" t="s">
        <v>4</v>
      </c>
      <c r="K104" s="412" t="s">
        <v>203</v>
      </c>
      <c r="L104" s="412" t="s">
        <v>334</v>
      </c>
      <c r="M104" s="412" t="s">
        <v>340</v>
      </c>
      <c r="N104" s="412" t="s">
        <v>341</v>
      </c>
      <c r="O104" s="412" t="s">
        <v>342</v>
      </c>
      <c r="P104" s="441" t="s">
        <v>341</v>
      </c>
      <c r="Q104" s="261">
        <f t="shared" si="24"/>
        <v>6</v>
      </c>
      <c r="R104" s="442" t="s">
        <v>204</v>
      </c>
      <c r="S104" s="413" t="s">
        <v>208</v>
      </c>
      <c r="T104" s="232">
        <f t="shared" si="25"/>
        <v>44640</v>
      </c>
      <c r="U104" s="31" t="str">
        <f t="shared" si="26"/>
        <v>日</v>
      </c>
      <c r="V104" s="410" t="str">
        <f t="shared" si="27"/>
        <v>藤</v>
      </c>
      <c r="W104" s="521"/>
      <c r="X104" s="443" t="s">
        <v>4</v>
      </c>
      <c r="Y104" s="443" t="s">
        <v>216</v>
      </c>
      <c r="Z104" s="443" t="s">
        <v>205</v>
      </c>
      <c r="AA104" s="443" t="s">
        <v>4</v>
      </c>
      <c r="AB104" s="443" t="s">
        <v>226</v>
      </c>
      <c r="AC104" s="443" t="s">
        <v>4</v>
      </c>
      <c r="AD104" s="443" t="s">
        <v>4</v>
      </c>
      <c r="AE104" s="443" t="s">
        <v>205</v>
      </c>
      <c r="AF104" s="443" t="s">
        <v>226</v>
      </c>
      <c r="AG104" s="443" t="s">
        <v>203</v>
      </c>
      <c r="AH104" s="443" t="s">
        <v>203</v>
      </c>
      <c r="AI104" s="443" t="s">
        <v>226</v>
      </c>
      <c r="AJ104" s="443" t="s">
        <v>226</v>
      </c>
      <c r="AK104" s="444" t="s">
        <v>4</v>
      </c>
      <c r="AL104" s="88">
        <f t="shared" si="30"/>
        <v>14</v>
      </c>
      <c r="AM104" s="232">
        <f t="shared" si="28"/>
        <v>44640</v>
      </c>
      <c r="AN104" s="31" t="str">
        <f t="shared" si="29"/>
        <v>日</v>
      </c>
      <c r="AO104" s="445"/>
      <c r="AP104" s="443" t="s">
        <v>7</v>
      </c>
      <c r="AQ104" s="443" t="s">
        <v>6</v>
      </c>
      <c r="AR104" s="443" t="s">
        <v>6</v>
      </c>
      <c r="AS104" s="443" t="s">
        <v>215</v>
      </c>
      <c r="AT104" s="443" t="s">
        <v>215</v>
      </c>
      <c r="AU104" s="443" t="s">
        <v>215</v>
      </c>
      <c r="AV104" s="443"/>
      <c r="AW104" s="443" t="s">
        <v>355</v>
      </c>
      <c r="AX104" s="443" t="s">
        <v>353</v>
      </c>
      <c r="AY104" s="444" t="s">
        <v>355</v>
      </c>
      <c r="AZ104" s="354">
        <f t="shared" si="31"/>
        <v>6</v>
      </c>
      <c r="BA104" s="8"/>
      <c r="BB104" s="8"/>
      <c r="BC104" s="8"/>
      <c r="BD104" s="8"/>
      <c r="BE104" s="8"/>
      <c r="BF104" s="8"/>
      <c r="BG104" s="8"/>
      <c r="BH104" s="8"/>
    </row>
    <row r="105" spans="1:60" ht="18" customHeight="1">
      <c r="A105" s="232">
        <f t="shared" si="23"/>
        <v>44641</v>
      </c>
      <c r="B105" s="165" t="str">
        <f t="shared" si="23"/>
        <v>月</v>
      </c>
      <c r="C105" s="440" t="s">
        <v>268</v>
      </c>
      <c r="D105" s="412" t="s">
        <v>203</v>
      </c>
      <c r="E105" s="412" t="s">
        <v>205</v>
      </c>
      <c r="F105" s="412" t="s">
        <v>4</v>
      </c>
      <c r="G105" s="412" t="s">
        <v>219</v>
      </c>
      <c r="H105" s="412" t="s">
        <v>4</v>
      </c>
      <c r="I105" s="412" t="s">
        <v>205</v>
      </c>
      <c r="J105" s="412" t="s">
        <v>4</v>
      </c>
      <c r="K105" s="412" t="s">
        <v>203</v>
      </c>
      <c r="L105" s="412" t="s">
        <v>334</v>
      </c>
      <c r="M105" s="412" t="s">
        <v>340</v>
      </c>
      <c r="N105" s="412" t="s">
        <v>341</v>
      </c>
      <c r="O105" s="412" t="s">
        <v>342</v>
      </c>
      <c r="P105" s="441" t="s">
        <v>341</v>
      </c>
      <c r="Q105" s="261">
        <f t="shared" si="24"/>
        <v>6</v>
      </c>
      <c r="R105" s="442" t="s">
        <v>206</v>
      </c>
      <c r="S105" s="413" t="s">
        <v>207</v>
      </c>
      <c r="T105" s="232">
        <f t="shared" si="25"/>
        <v>44641</v>
      </c>
      <c r="U105" s="165" t="str">
        <f t="shared" si="26"/>
        <v>月</v>
      </c>
      <c r="V105" s="410" t="str">
        <f t="shared" si="27"/>
        <v>手</v>
      </c>
      <c r="W105" s="521"/>
      <c r="X105" s="443" t="s">
        <v>4</v>
      </c>
      <c r="Y105" s="443" t="s">
        <v>310</v>
      </c>
      <c r="Z105" s="443" t="s">
        <v>205</v>
      </c>
      <c r="AA105" s="443" t="s">
        <v>4</v>
      </c>
      <c r="AB105" s="443" t="s">
        <v>226</v>
      </c>
      <c r="AC105" s="443" t="s">
        <v>4</v>
      </c>
      <c r="AD105" s="443" t="s">
        <v>4</v>
      </c>
      <c r="AE105" s="443" t="s">
        <v>205</v>
      </c>
      <c r="AF105" s="443" t="s">
        <v>226</v>
      </c>
      <c r="AG105" s="443" t="s">
        <v>203</v>
      </c>
      <c r="AH105" s="443" t="s">
        <v>203</v>
      </c>
      <c r="AI105" s="443" t="s">
        <v>226</v>
      </c>
      <c r="AJ105" s="443" t="s">
        <v>226</v>
      </c>
      <c r="AK105" s="444" t="s">
        <v>4</v>
      </c>
      <c r="AL105" s="88">
        <f t="shared" si="30"/>
        <v>15</v>
      </c>
      <c r="AM105" s="232">
        <f t="shared" si="28"/>
        <v>44641</v>
      </c>
      <c r="AN105" s="165" t="str">
        <f t="shared" si="29"/>
        <v>月</v>
      </c>
      <c r="AO105" s="445"/>
      <c r="AP105" s="443" t="s">
        <v>7</v>
      </c>
      <c r="AQ105" s="443" t="s">
        <v>6</v>
      </c>
      <c r="AR105" s="443" t="s">
        <v>6</v>
      </c>
      <c r="AS105" s="443" t="s">
        <v>215</v>
      </c>
      <c r="AT105" s="443" t="s">
        <v>215</v>
      </c>
      <c r="AU105" s="443" t="s">
        <v>215</v>
      </c>
      <c r="AV105" s="443"/>
      <c r="AW105" s="443" t="s">
        <v>351</v>
      </c>
      <c r="AX105" s="443" t="s">
        <v>216</v>
      </c>
      <c r="AY105" s="444" t="s">
        <v>355</v>
      </c>
      <c r="AZ105" s="354">
        <f t="shared" si="31"/>
        <v>5</v>
      </c>
      <c r="BA105" s="8"/>
      <c r="BB105" s="8"/>
      <c r="BC105" s="8"/>
      <c r="BD105" s="8"/>
      <c r="BE105" s="8"/>
      <c r="BF105" s="8"/>
      <c r="BG105" s="8"/>
      <c r="BH105" s="8"/>
    </row>
    <row r="106" spans="1:60" ht="18" customHeight="1">
      <c r="A106" s="232">
        <f t="shared" si="23"/>
        <v>44642</v>
      </c>
      <c r="B106" s="31" t="str">
        <f t="shared" si="23"/>
        <v>火</v>
      </c>
      <c r="C106" s="321" t="s">
        <v>267</v>
      </c>
      <c r="D106" s="139" t="s">
        <v>203</v>
      </c>
      <c r="E106" s="139" t="s">
        <v>219</v>
      </c>
      <c r="F106" s="139" t="s">
        <v>205</v>
      </c>
      <c r="G106" s="139" t="s">
        <v>4</v>
      </c>
      <c r="H106" s="139" t="s">
        <v>298</v>
      </c>
      <c r="I106" s="139" t="s">
        <v>219</v>
      </c>
      <c r="J106" s="139" t="s">
        <v>4</v>
      </c>
      <c r="K106" s="139" t="s">
        <v>203</v>
      </c>
      <c r="L106" s="139" t="s">
        <v>336</v>
      </c>
      <c r="M106" s="139" t="s">
        <v>340</v>
      </c>
      <c r="N106" s="139" t="s">
        <v>334</v>
      </c>
      <c r="O106" s="139" t="s">
        <v>339</v>
      </c>
      <c r="P106" s="90" t="s">
        <v>341</v>
      </c>
      <c r="Q106" s="261">
        <f t="shared" si="24"/>
        <v>4</v>
      </c>
      <c r="R106" s="69" t="s">
        <v>4</v>
      </c>
      <c r="S106" s="368" t="s">
        <v>207</v>
      </c>
      <c r="T106" s="232">
        <f t="shared" si="25"/>
        <v>44642</v>
      </c>
      <c r="U106" s="31" t="str">
        <f t="shared" si="26"/>
        <v>火</v>
      </c>
      <c r="V106" s="371" t="str">
        <f t="shared" si="27"/>
        <v>藤</v>
      </c>
      <c r="W106" s="521"/>
      <c r="X106" s="70" t="s">
        <v>4</v>
      </c>
      <c r="Y106" s="70" t="s">
        <v>226</v>
      </c>
      <c r="Z106" s="70" t="s">
        <v>216</v>
      </c>
      <c r="AA106" s="70" t="s">
        <v>310</v>
      </c>
      <c r="AB106" s="70" t="s">
        <v>216</v>
      </c>
      <c r="AC106" s="70" t="s">
        <v>4</v>
      </c>
      <c r="AD106" s="70" t="s">
        <v>4</v>
      </c>
      <c r="AE106" s="70" t="s">
        <v>216</v>
      </c>
      <c r="AF106" s="70" t="s">
        <v>216</v>
      </c>
      <c r="AG106" s="70" t="s">
        <v>216</v>
      </c>
      <c r="AH106" s="70" t="s">
        <v>203</v>
      </c>
      <c r="AI106" s="70" t="s">
        <v>226</v>
      </c>
      <c r="AJ106" s="70" t="s">
        <v>226</v>
      </c>
      <c r="AK106" s="71" t="s">
        <v>216</v>
      </c>
      <c r="AL106" s="88">
        <f t="shared" si="30"/>
        <v>9</v>
      </c>
      <c r="AM106" s="232">
        <f t="shared" si="28"/>
        <v>44642</v>
      </c>
      <c r="AN106" s="31" t="str">
        <f t="shared" si="29"/>
        <v>火</v>
      </c>
      <c r="AO106" s="375"/>
      <c r="AP106" s="314" t="s">
        <v>7</v>
      </c>
      <c r="AQ106" s="314" t="s">
        <v>7</v>
      </c>
      <c r="AR106" s="314" t="s">
        <v>6</v>
      </c>
      <c r="AS106" s="314" t="s">
        <v>216</v>
      </c>
      <c r="AT106" s="314" t="s">
        <v>215</v>
      </c>
      <c r="AU106" s="314" t="s">
        <v>216</v>
      </c>
      <c r="AV106" s="314"/>
      <c r="AW106" s="314" t="s">
        <v>216</v>
      </c>
      <c r="AX106" s="314" t="s">
        <v>352</v>
      </c>
      <c r="AY106" s="315" t="s">
        <v>216</v>
      </c>
      <c r="AZ106" s="354">
        <f t="shared" si="31"/>
        <v>2</v>
      </c>
      <c r="BA106" s="8"/>
      <c r="BB106" s="8"/>
      <c r="BC106" s="8"/>
      <c r="BD106" s="8"/>
      <c r="BE106" s="8"/>
      <c r="BF106" s="8"/>
      <c r="BG106" s="8"/>
      <c r="BH106" s="8"/>
    </row>
    <row r="107" spans="1:60" ht="18" customHeight="1">
      <c r="A107" s="232">
        <f t="shared" si="23"/>
        <v>44643</v>
      </c>
      <c r="B107" s="318" t="str">
        <f t="shared" si="23"/>
        <v>水</v>
      </c>
      <c r="C107" s="321" t="s">
        <v>269</v>
      </c>
      <c r="D107" s="139" t="s">
        <v>203</v>
      </c>
      <c r="E107" s="139" t="s">
        <v>220</v>
      </c>
      <c r="F107" s="139" t="s">
        <v>4</v>
      </c>
      <c r="G107" s="139" t="s">
        <v>4</v>
      </c>
      <c r="H107" s="139" t="s">
        <v>298</v>
      </c>
      <c r="I107" s="139" t="s">
        <v>205</v>
      </c>
      <c r="J107" s="139" t="s">
        <v>4</v>
      </c>
      <c r="K107" s="139" t="s">
        <v>203</v>
      </c>
      <c r="L107" s="139" t="s">
        <v>336</v>
      </c>
      <c r="M107" s="139" t="s">
        <v>340</v>
      </c>
      <c r="N107" s="139" t="s">
        <v>341</v>
      </c>
      <c r="O107" s="139" t="s">
        <v>334</v>
      </c>
      <c r="P107" s="90" t="s">
        <v>341</v>
      </c>
      <c r="Q107" s="261">
        <f t="shared" si="24"/>
        <v>6</v>
      </c>
      <c r="R107" s="69" t="s">
        <v>4</v>
      </c>
      <c r="S107" s="368" t="s">
        <v>207</v>
      </c>
      <c r="T107" s="232">
        <f t="shared" si="25"/>
        <v>44643</v>
      </c>
      <c r="U107" s="318" t="str">
        <f t="shared" si="26"/>
        <v>水</v>
      </c>
      <c r="V107" s="371" t="str">
        <f t="shared" si="27"/>
        <v>仙台</v>
      </c>
      <c r="W107" s="521"/>
      <c r="X107" s="70" t="s">
        <v>216</v>
      </c>
      <c r="Y107" s="70" t="s">
        <v>226</v>
      </c>
      <c r="Z107" s="70" t="s">
        <v>205</v>
      </c>
      <c r="AA107" s="70" t="s">
        <v>216</v>
      </c>
      <c r="AB107" s="70" t="s">
        <v>226</v>
      </c>
      <c r="AC107" s="70" t="s">
        <v>4</v>
      </c>
      <c r="AD107" s="70" t="s">
        <v>216</v>
      </c>
      <c r="AE107" s="70" t="s">
        <v>205</v>
      </c>
      <c r="AF107" s="70" t="s">
        <v>226</v>
      </c>
      <c r="AG107" s="70" t="s">
        <v>203</v>
      </c>
      <c r="AH107" s="70" t="s">
        <v>203</v>
      </c>
      <c r="AI107" s="70" t="s">
        <v>216</v>
      </c>
      <c r="AJ107" s="70" t="s">
        <v>216</v>
      </c>
      <c r="AK107" s="71" t="s">
        <v>4</v>
      </c>
      <c r="AL107" s="88">
        <f t="shared" si="30"/>
        <v>10</v>
      </c>
      <c r="AM107" s="232">
        <f t="shared" si="28"/>
        <v>44643</v>
      </c>
      <c r="AN107" s="318" t="str">
        <f t="shared" si="29"/>
        <v>水</v>
      </c>
      <c r="AO107" s="375"/>
      <c r="AP107" s="314" t="s">
        <v>216</v>
      </c>
      <c r="AQ107" s="314" t="s">
        <v>7</v>
      </c>
      <c r="AR107" s="314" t="s">
        <v>216</v>
      </c>
      <c r="AS107" s="314" t="s">
        <v>216</v>
      </c>
      <c r="AT107" s="314" t="s">
        <v>215</v>
      </c>
      <c r="AU107" s="314" t="s">
        <v>215</v>
      </c>
      <c r="AV107" s="314"/>
      <c r="AW107" s="314" t="s">
        <v>216</v>
      </c>
      <c r="AX107" s="314" t="s">
        <v>353</v>
      </c>
      <c r="AY107" s="315" t="s">
        <v>355</v>
      </c>
      <c r="AZ107" s="354">
        <f t="shared" si="31"/>
        <v>2</v>
      </c>
      <c r="BA107" s="8"/>
      <c r="BB107" s="8"/>
      <c r="BC107" s="8"/>
      <c r="BD107" s="8"/>
      <c r="BE107" s="8"/>
      <c r="BF107" s="8"/>
      <c r="BG107" s="8"/>
      <c r="BH107" s="8"/>
    </row>
    <row r="108" spans="1:60" ht="18" customHeight="1">
      <c r="A108" s="232">
        <f t="shared" si="23"/>
        <v>44644</v>
      </c>
      <c r="B108" s="31" t="str">
        <f t="shared" si="23"/>
        <v>木</v>
      </c>
      <c r="C108" s="321" t="s">
        <v>269</v>
      </c>
      <c r="D108" s="139" t="s">
        <v>230</v>
      </c>
      <c r="E108" s="139" t="s">
        <v>205</v>
      </c>
      <c r="F108" s="139" t="s">
        <v>219</v>
      </c>
      <c r="G108" s="139" t="s">
        <v>4</v>
      </c>
      <c r="H108" s="139" t="s">
        <v>4</v>
      </c>
      <c r="I108" s="139" t="s">
        <v>205</v>
      </c>
      <c r="J108" s="139" t="s">
        <v>219</v>
      </c>
      <c r="K108" s="139" t="s">
        <v>219</v>
      </c>
      <c r="L108" s="139" t="s">
        <v>302</v>
      </c>
      <c r="M108" s="139" t="s">
        <v>334</v>
      </c>
      <c r="N108" s="139" t="s">
        <v>338</v>
      </c>
      <c r="O108" s="139" t="s">
        <v>342</v>
      </c>
      <c r="P108" s="90" t="s">
        <v>341</v>
      </c>
      <c r="Q108" s="261">
        <f t="shared" si="24"/>
        <v>3</v>
      </c>
      <c r="R108" s="69" t="s">
        <v>4</v>
      </c>
      <c r="S108" s="368" t="s">
        <v>207</v>
      </c>
      <c r="T108" s="232">
        <f t="shared" si="25"/>
        <v>44644</v>
      </c>
      <c r="U108" s="31" t="str">
        <f t="shared" si="26"/>
        <v>木</v>
      </c>
      <c r="V108" s="371" t="str">
        <f t="shared" si="27"/>
        <v>仙台</v>
      </c>
      <c r="W108" s="521"/>
      <c r="X108" s="70" t="s">
        <v>310</v>
      </c>
      <c r="Y108" s="70" t="s">
        <v>216</v>
      </c>
      <c r="Z108" s="70" t="s">
        <v>205</v>
      </c>
      <c r="AA108" s="70" t="s">
        <v>216</v>
      </c>
      <c r="AB108" s="70" t="s">
        <v>226</v>
      </c>
      <c r="AC108" s="70" t="s">
        <v>216</v>
      </c>
      <c r="AD108" s="70" t="s">
        <v>216</v>
      </c>
      <c r="AE108" s="70" t="s">
        <v>205</v>
      </c>
      <c r="AF108" s="70" t="s">
        <v>226</v>
      </c>
      <c r="AG108" s="70" t="s">
        <v>203</v>
      </c>
      <c r="AH108" s="70" t="s">
        <v>216</v>
      </c>
      <c r="AI108" s="70" t="s">
        <v>216</v>
      </c>
      <c r="AJ108" s="70" t="s">
        <v>216</v>
      </c>
      <c r="AK108" s="71" t="s">
        <v>4</v>
      </c>
      <c r="AL108" s="88">
        <f t="shared" si="30"/>
        <v>8</v>
      </c>
      <c r="AM108" s="232">
        <f t="shared" si="28"/>
        <v>44644</v>
      </c>
      <c r="AN108" s="31" t="str">
        <f t="shared" si="29"/>
        <v>木</v>
      </c>
      <c r="AO108" s="375"/>
      <c r="AP108" s="314" t="s">
        <v>216</v>
      </c>
      <c r="AQ108" s="314" t="s">
        <v>7</v>
      </c>
      <c r="AR108" s="314" t="s">
        <v>6</v>
      </c>
      <c r="AS108" s="314" t="s">
        <v>215</v>
      </c>
      <c r="AT108" s="314" t="s">
        <v>216</v>
      </c>
      <c r="AU108" s="314" t="s">
        <v>216</v>
      </c>
      <c r="AV108" s="314"/>
      <c r="AW108" s="314" t="s">
        <v>353</v>
      </c>
      <c r="AX108" s="314" t="s">
        <v>216</v>
      </c>
      <c r="AY108" s="315" t="s">
        <v>355</v>
      </c>
      <c r="AZ108" s="354">
        <f t="shared" si="31"/>
        <v>2</v>
      </c>
      <c r="BA108" s="8"/>
      <c r="BB108" s="8"/>
      <c r="BC108" s="8"/>
      <c r="BD108" s="8"/>
      <c r="BE108" s="8"/>
      <c r="BF108" s="8"/>
      <c r="BG108" s="8"/>
      <c r="BH108" s="8"/>
    </row>
    <row r="109" spans="1:60" ht="18" customHeight="1">
      <c r="A109" s="232">
        <f t="shared" si="23"/>
        <v>44645</v>
      </c>
      <c r="B109" s="31" t="str">
        <f t="shared" si="23"/>
        <v>金</v>
      </c>
      <c r="C109" s="321" t="s">
        <v>269</v>
      </c>
      <c r="D109" s="139" t="s">
        <v>230</v>
      </c>
      <c r="E109" s="139" t="s">
        <v>205</v>
      </c>
      <c r="F109" s="139" t="s">
        <v>223</v>
      </c>
      <c r="G109" s="139" t="s">
        <v>4</v>
      </c>
      <c r="H109" s="139" t="s">
        <v>4</v>
      </c>
      <c r="I109" s="139" t="s">
        <v>205</v>
      </c>
      <c r="J109" s="139" t="s">
        <v>219</v>
      </c>
      <c r="K109" s="139" t="s">
        <v>219</v>
      </c>
      <c r="L109" s="139" t="s">
        <v>337</v>
      </c>
      <c r="M109" s="139" t="s">
        <v>340</v>
      </c>
      <c r="N109" s="139" t="s">
        <v>334</v>
      </c>
      <c r="O109" s="139" t="s">
        <v>342</v>
      </c>
      <c r="P109" s="90" t="s">
        <v>341</v>
      </c>
      <c r="Q109" s="261">
        <f t="shared" si="24"/>
        <v>4</v>
      </c>
      <c r="R109" s="69" t="s">
        <v>4</v>
      </c>
      <c r="S109" s="368" t="s">
        <v>207</v>
      </c>
      <c r="T109" s="232">
        <f t="shared" si="25"/>
        <v>44645</v>
      </c>
      <c r="U109" s="31" t="str">
        <f t="shared" si="26"/>
        <v>金</v>
      </c>
      <c r="V109" s="371" t="str">
        <f t="shared" si="27"/>
        <v>仙台</v>
      </c>
      <c r="W109" s="521"/>
      <c r="X109" s="70" t="s">
        <v>216</v>
      </c>
      <c r="Y109" s="70" t="s">
        <v>310</v>
      </c>
      <c r="Z109" s="70" t="s">
        <v>205</v>
      </c>
      <c r="AA109" s="70" t="s">
        <v>216</v>
      </c>
      <c r="AB109" s="70" t="s">
        <v>226</v>
      </c>
      <c r="AC109" s="70" t="s">
        <v>4</v>
      </c>
      <c r="AD109" s="70" t="s">
        <v>4</v>
      </c>
      <c r="AE109" s="70" t="s">
        <v>205</v>
      </c>
      <c r="AF109" s="70" t="s">
        <v>226</v>
      </c>
      <c r="AG109" s="70" t="s">
        <v>203</v>
      </c>
      <c r="AH109" s="70" t="s">
        <v>203</v>
      </c>
      <c r="AI109" s="70" t="s">
        <v>226</v>
      </c>
      <c r="AJ109" s="70" t="s">
        <v>226</v>
      </c>
      <c r="AK109" s="71" t="s">
        <v>4</v>
      </c>
      <c r="AL109" s="88">
        <f t="shared" si="30"/>
        <v>13</v>
      </c>
      <c r="AM109" s="232">
        <f t="shared" si="28"/>
        <v>44645</v>
      </c>
      <c r="AN109" s="31" t="str">
        <f t="shared" si="29"/>
        <v>金</v>
      </c>
      <c r="AO109" s="375"/>
      <c r="AP109" s="314" t="s">
        <v>7</v>
      </c>
      <c r="AQ109" s="314" t="s">
        <v>216</v>
      </c>
      <c r="AR109" s="314" t="s">
        <v>6</v>
      </c>
      <c r="AS109" s="314" t="s">
        <v>215</v>
      </c>
      <c r="AT109" s="314" t="s">
        <v>216</v>
      </c>
      <c r="AU109" s="314" t="s">
        <v>216</v>
      </c>
      <c r="AV109" s="314"/>
      <c r="AW109" s="314" t="s">
        <v>353</v>
      </c>
      <c r="AX109" s="314" t="s">
        <v>353</v>
      </c>
      <c r="AY109" s="315" t="s">
        <v>355</v>
      </c>
      <c r="AZ109" s="354">
        <f t="shared" si="31"/>
        <v>3</v>
      </c>
      <c r="BA109" s="8"/>
      <c r="BB109" s="8"/>
      <c r="BC109" s="8"/>
      <c r="BD109" s="8"/>
      <c r="BE109" s="8"/>
      <c r="BF109" s="8"/>
      <c r="BG109" s="8"/>
      <c r="BH109" s="8"/>
    </row>
    <row r="110" spans="1:60" ht="18" customHeight="1">
      <c r="A110" s="232">
        <f t="shared" si="23"/>
        <v>44646</v>
      </c>
      <c r="B110" s="31" t="str">
        <f t="shared" si="23"/>
        <v>土</v>
      </c>
      <c r="C110" s="440" t="s">
        <v>269</v>
      </c>
      <c r="D110" s="412" t="s">
        <v>203</v>
      </c>
      <c r="E110" s="412" t="s">
        <v>220</v>
      </c>
      <c r="F110" s="412" t="s">
        <v>4</v>
      </c>
      <c r="G110" s="412" t="s">
        <v>219</v>
      </c>
      <c r="H110" s="412" t="s">
        <v>4</v>
      </c>
      <c r="I110" s="412" t="s">
        <v>205</v>
      </c>
      <c r="J110" s="412" t="s">
        <v>4</v>
      </c>
      <c r="K110" s="412" t="s">
        <v>203</v>
      </c>
      <c r="L110" s="412" t="s">
        <v>335</v>
      </c>
      <c r="M110" s="412" t="s">
        <v>340</v>
      </c>
      <c r="N110" s="412" t="s">
        <v>341</v>
      </c>
      <c r="O110" s="412" t="s">
        <v>342</v>
      </c>
      <c r="P110" s="441" t="s">
        <v>341</v>
      </c>
      <c r="Q110" s="261">
        <f t="shared" si="24"/>
        <v>7</v>
      </c>
      <c r="R110" s="442" t="s">
        <v>204</v>
      </c>
      <c r="S110" s="413" t="s">
        <v>208</v>
      </c>
      <c r="T110" s="232">
        <f t="shared" si="25"/>
        <v>44646</v>
      </c>
      <c r="U110" s="31" t="str">
        <f t="shared" si="26"/>
        <v>土</v>
      </c>
      <c r="V110" s="410" t="str">
        <f t="shared" si="27"/>
        <v>仙台</v>
      </c>
      <c r="W110" s="521"/>
      <c r="X110" s="443" t="s">
        <v>4</v>
      </c>
      <c r="Y110" s="443" t="s">
        <v>226</v>
      </c>
      <c r="Z110" s="443" t="s">
        <v>205</v>
      </c>
      <c r="AA110" s="443" t="s">
        <v>4</v>
      </c>
      <c r="AB110" s="443" t="s">
        <v>226</v>
      </c>
      <c r="AC110" s="443" t="s">
        <v>4</v>
      </c>
      <c r="AD110" s="443" t="s">
        <v>4</v>
      </c>
      <c r="AE110" s="443" t="s">
        <v>205</v>
      </c>
      <c r="AF110" s="443" t="s">
        <v>226</v>
      </c>
      <c r="AG110" s="443" t="s">
        <v>203</v>
      </c>
      <c r="AH110" s="443" t="s">
        <v>203</v>
      </c>
      <c r="AI110" s="443" t="s">
        <v>226</v>
      </c>
      <c r="AJ110" s="443" t="s">
        <v>226</v>
      </c>
      <c r="AK110" s="444" t="s">
        <v>4</v>
      </c>
      <c r="AL110" s="88">
        <f t="shared" si="30"/>
        <v>15</v>
      </c>
      <c r="AM110" s="232">
        <f t="shared" si="28"/>
        <v>44646</v>
      </c>
      <c r="AN110" s="31" t="str">
        <f t="shared" si="29"/>
        <v>土</v>
      </c>
      <c r="AO110" s="445"/>
      <c r="AP110" s="443" t="s">
        <v>7</v>
      </c>
      <c r="AQ110" s="443" t="s">
        <v>6</v>
      </c>
      <c r="AR110" s="443" t="s">
        <v>6</v>
      </c>
      <c r="AS110" s="443" t="s">
        <v>215</v>
      </c>
      <c r="AT110" s="443" t="s">
        <v>215</v>
      </c>
      <c r="AU110" s="443" t="s">
        <v>215</v>
      </c>
      <c r="AV110" s="443"/>
      <c r="AW110" s="443" t="s">
        <v>355</v>
      </c>
      <c r="AX110" s="443" t="s">
        <v>353</v>
      </c>
      <c r="AY110" s="444" t="s">
        <v>216</v>
      </c>
      <c r="AZ110" s="354">
        <f t="shared" si="31"/>
        <v>5</v>
      </c>
      <c r="BA110" s="8"/>
      <c r="BB110" s="8"/>
      <c r="BC110" s="8"/>
      <c r="BD110" s="8"/>
      <c r="BE110" s="8"/>
      <c r="BF110" s="8"/>
      <c r="BG110" s="8"/>
      <c r="BH110" s="8"/>
    </row>
    <row r="111" spans="1:60" ht="18" customHeight="1">
      <c r="A111" s="232">
        <f t="shared" si="23"/>
        <v>44647</v>
      </c>
      <c r="B111" s="31" t="str">
        <f t="shared" si="23"/>
        <v>日</v>
      </c>
      <c r="C111" s="440" t="s">
        <v>267</v>
      </c>
      <c r="D111" s="412" t="s">
        <v>203</v>
      </c>
      <c r="E111" s="412" t="s">
        <v>205</v>
      </c>
      <c r="F111" s="412" t="s">
        <v>4</v>
      </c>
      <c r="G111" s="412" t="s">
        <v>219</v>
      </c>
      <c r="H111" s="412" t="s">
        <v>4</v>
      </c>
      <c r="I111" s="412" t="s">
        <v>205</v>
      </c>
      <c r="J111" s="412" t="s">
        <v>4</v>
      </c>
      <c r="K111" s="412" t="s">
        <v>203</v>
      </c>
      <c r="L111" s="412" t="s">
        <v>334</v>
      </c>
      <c r="M111" s="412" t="s">
        <v>340</v>
      </c>
      <c r="N111" s="412" t="s">
        <v>341</v>
      </c>
      <c r="O111" s="412" t="s">
        <v>342</v>
      </c>
      <c r="P111" s="441" t="s">
        <v>341</v>
      </c>
      <c r="Q111" s="261">
        <f t="shared" si="24"/>
        <v>6</v>
      </c>
      <c r="R111" s="442" t="s">
        <v>204</v>
      </c>
      <c r="S111" s="413" t="s">
        <v>208</v>
      </c>
      <c r="T111" s="232">
        <f t="shared" si="25"/>
        <v>44647</v>
      </c>
      <c r="U111" s="31" t="str">
        <f t="shared" si="26"/>
        <v>日</v>
      </c>
      <c r="V111" s="410" t="str">
        <f t="shared" si="27"/>
        <v>藤</v>
      </c>
      <c r="W111" s="521"/>
      <c r="X111" s="443" t="s">
        <v>4</v>
      </c>
      <c r="Y111" s="443" t="s">
        <v>226</v>
      </c>
      <c r="Z111" s="443" t="s">
        <v>205</v>
      </c>
      <c r="AA111" s="443" t="s">
        <v>4</v>
      </c>
      <c r="AB111" s="443" t="s">
        <v>226</v>
      </c>
      <c r="AC111" s="443" t="s">
        <v>4</v>
      </c>
      <c r="AD111" s="443" t="s">
        <v>4</v>
      </c>
      <c r="AE111" s="443" t="s">
        <v>205</v>
      </c>
      <c r="AF111" s="443" t="s">
        <v>216</v>
      </c>
      <c r="AG111" s="443" t="s">
        <v>203</v>
      </c>
      <c r="AH111" s="443" t="s">
        <v>203</v>
      </c>
      <c r="AI111" s="443" t="s">
        <v>226</v>
      </c>
      <c r="AJ111" s="443" t="s">
        <v>226</v>
      </c>
      <c r="AK111" s="444" t="s">
        <v>4</v>
      </c>
      <c r="AL111" s="88">
        <f t="shared" si="30"/>
        <v>14</v>
      </c>
      <c r="AM111" s="232">
        <f t="shared" si="28"/>
        <v>44647</v>
      </c>
      <c r="AN111" s="31" t="str">
        <f t="shared" si="29"/>
        <v>日</v>
      </c>
      <c r="AO111" s="445"/>
      <c r="AP111" s="443" t="s">
        <v>7</v>
      </c>
      <c r="AQ111" s="443" t="s">
        <v>6</v>
      </c>
      <c r="AR111" s="443" t="s">
        <v>6</v>
      </c>
      <c r="AS111" s="443" t="s">
        <v>215</v>
      </c>
      <c r="AT111" s="443" t="s">
        <v>215</v>
      </c>
      <c r="AU111" s="443" t="s">
        <v>215</v>
      </c>
      <c r="AV111" s="443"/>
      <c r="AW111" s="443" t="s">
        <v>355</v>
      </c>
      <c r="AX111" s="443" t="s">
        <v>353</v>
      </c>
      <c r="AY111" s="444" t="s">
        <v>355</v>
      </c>
      <c r="AZ111" s="354">
        <f t="shared" si="31"/>
        <v>6</v>
      </c>
      <c r="BA111" s="8"/>
      <c r="BB111" s="8"/>
      <c r="BC111" s="8"/>
      <c r="BD111" s="8"/>
      <c r="BE111" s="8"/>
      <c r="BF111" s="8"/>
      <c r="BG111" s="8"/>
      <c r="BH111" s="8"/>
    </row>
    <row r="112" spans="1:60" ht="18" customHeight="1">
      <c r="A112" s="232">
        <f t="shared" si="23"/>
        <v>44648</v>
      </c>
      <c r="B112" s="31" t="str">
        <f t="shared" si="23"/>
        <v>月</v>
      </c>
      <c r="C112" s="321" t="s">
        <v>270</v>
      </c>
      <c r="D112" s="139" t="s">
        <v>203</v>
      </c>
      <c r="E112" s="139" t="s">
        <v>219</v>
      </c>
      <c r="F112" s="139" t="s">
        <v>205</v>
      </c>
      <c r="G112" s="139" t="s">
        <v>4</v>
      </c>
      <c r="H112" s="139" t="s">
        <v>4</v>
      </c>
      <c r="I112" s="139" t="s">
        <v>219</v>
      </c>
      <c r="J112" s="139" t="s">
        <v>4</v>
      </c>
      <c r="K112" s="139" t="s">
        <v>203</v>
      </c>
      <c r="L112" s="139" t="s">
        <v>337</v>
      </c>
      <c r="M112" s="139" t="s">
        <v>340</v>
      </c>
      <c r="N112" s="139" t="s">
        <v>341</v>
      </c>
      <c r="O112" s="139" t="s">
        <v>334</v>
      </c>
      <c r="P112" s="90" t="s">
        <v>341</v>
      </c>
      <c r="Q112" s="261">
        <f t="shared" si="24"/>
        <v>5</v>
      </c>
      <c r="R112" s="69" t="s">
        <v>4</v>
      </c>
      <c r="S112" s="368" t="s">
        <v>207</v>
      </c>
      <c r="T112" s="232">
        <f t="shared" si="25"/>
        <v>44648</v>
      </c>
      <c r="U112" s="31" t="str">
        <f t="shared" si="26"/>
        <v>月</v>
      </c>
      <c r="V112" s="371" t="str">
        <f t="shared" si="27"/>
        <v>音更</v>
      </c>
      <c r="W112" s="521"/>
      <c r="X112" s="70" t="s">
        <v>310</v>
      </c>
      <c r="Y112" s="70" t="s">
        <v>216</v>
      </c>
      <c r="Z112" s="70" t="s">
        <v>216</v>
      </c>
      <c r="AA112" s="70" t="s">
        <v>310</v>
      </c>
      <c r="AB112" s="70" t="s">
        <v>216</v>
      </c>
      <c r="AC112" s="70" t="s">
        <v>4</v>
      </c>
      <c r="AD112" s="70" t="s">
        <v>4</v>
      </c>
      <c r="AE112" s="70" t="s">
        <v>216</v>
      </c>
      <c r="AF112" s="70" t="s">
        <v>226</v>
      </c>
      <c r="AG112" s="70" t="s">
        <v>203</v>
      </c>
      <c r="AH112" s="70" t="s">
        <v>203</v>
      </c>
      <c r="AI112" s="70" t="s">
        <v>226</v>
      </c>
      <c r="AJ112" s="70" t="s">
        <v>226</v>
      </c>
      <c r="AK112" s="71" t="s">
        <v>216</v>
      </c>
      <c r="AL112" s="88">
        <f t="shared" si="30"/>
        <v>10</v>
      </c>
      <c r="AM112" s="232">
        <f t="shared" si="28"/>
        <v>44648</v>
      </c>
      <c r="AN112" s="31" t="str">
        <f t="shared" si="29"/>
        <v>月</v>
      </c>
      <c r="AO112" s="375"/>
      <c r="AP112" s="314" t="s">
        <v>216</v>
      </c>
      <c r="AQ112" s="314" t="s">
        <v>7</v>
      </c>
      <c r="AR112" s="314" t="s">
        <v>216</v>
      </c>
      <c r="AS112" s="314" t="s">
        <v>216</v>
      </c>
      <c r="AT112" s="314" t="s">
        <v>215</v>
      </c>
      <c r="AU112" s="314" t="s">
        <v>216</v>
      </c>
      <c r="AV112" s="314"/>
      <c r="AW112" s="314" t="s">
        <v>216</v>
      </c>
      <c r="AX112" s="314" t="s">
        <v>216</v>
      </c>
      <c r="AY112" s="315" t="s">
        <v>352</v>
      </c>
      <c r="AZ112" s="354">
        <f t="shared" si="31"/>
        <v>0</v>
      </c>
      <c r="BA112" s="8"/>
      <c r="BB112" s="8"/>
      <c r="BC112" s="8"/>
      <c r="BD112" s="8"/>
      <c r="BE112" s="8"/>
      <c r="BF112" s="8"/>
      <c r="BG112" s="8"/>
      <c r="BH112" s="8"/>
    </row>
    <row r="113" spans="1:60" ht="18" customHeight="1">
      <c r="A113" s="232">
        <f t="shared" si="23"/>
        <v>44649</v>
      </c>
      <c r="B113" s="31" t="str">
        <f t="shared" si="23"/>
        <v>火</v>
      </c>
      <c r="C113" s="321" t="s">
        <v>207</v>
      </c>
      <c r="D113" s="139" t="s">
        <v>230</v>
      </c>
      <c r="E113" s="139" t="s">
        <v>219</v>
      </c>
      <c r="F113" s="139" t="s">
        <v>205</v>
      </c>
      <c r="G113" s="139" t="s">
        <v>4</v>
      </c>
      <c r="H113" s="139" t="s">
        <v>298</v>
      </c>
      <c r="I113" s="139" t="s">
        <v>219</v>
      </c>
      <c r="J113" s="139" t="s">
        <v>4</v>
      </c>
      <c r="K113" s="139" t="s">
        <v>203</v>
      </c>
      <c r="L113" s="139" t="s">
        <v>333</v>
      </c>
      <c r="M113" s="139" t="s">
        <v>334</v>
      </c>
      <c r="N113" s="139" t="s">
        <v>341</v>
      </c>
      <c r="O113" s="139" t="s">
        <v>339</v>
      </c>
      <c r="P113" s="90" t="s">
        <v>334</v>
      </c>
      <c r="Q113" s="261">
        <f t="shared" si="24"/>
        <v>2</v>
      </c>
      <c r="R113" s="69" t="s">
        <v>4</v>
      </c>
      <c r="S113" s="368" t="s">
        <v>207</v>
      </c>
      <c r="T113" s="232">
        <f t="shared" si="25"/>
        <v>44649</v>
      </c>
      <c r="U113" s="31" t="str">
        <f t="shared" si="26"/>
        <v>火</v>
      </c>
      <c r="V113" s="371" t="str">
        <f t="shared" si="27"/>
        <v>休</v>
      </c>
      <c r="W113" s="521"/>
      <c r="X113" s="70" t="s">
        <v>4</v>
      </c>
      <c r="Y113" s="70" t="s">
        <v>226</v>
      </c>
      <c r="Z113" s="70" t="s">
        <v>205</v>
      </c>
      <c r="AA113" s="70" t="s">
        <v>216</v>
      </c>
      <c r="AB113" s="70" t="s">
        <v>216</v>
      </c>
      <c r="AC113" s="70" t="s">
        <v>4</v>
      </c>
      <c r="AD113" s="70" t="s">
        <v>216</v>
      </c>
      <c r="AE113" s="70" t="s">
        <v>216</v>
      </c>
      <c r="AF113" s="70" t="s">
        <v>226</v>
      </c>
      <c r="AG113" s="70" t="s">
        <v>216</v>
      </c>
      <c r="AH113" s="70" t="s">
        <v>203</v>
      </c>
      <c r="AI113" s="70" t="s">
        <v>226</v>
      </c>
      <c r="AJ113" s="70" t="s">
        <v>216</v>
      </c>
      <c r="AK113" s="71" t="s">
        <v>4</v>
      </c>
      <c r="AL113" s="88">
        <f t="shared" si="30"/>
        <v>9</v>
      </c>
      <c r="AM113" s="232">
        <f t="shared" si="28"/>
        <v>44649</v>
      </c>
      <c r="AN113" s="31" t="str">
        <f t="shared" si="29"/>
        <v>火</v>
      </c>
      <c r="AO113" s="375"/>
      <c r="AP113" s="314" t="s">
        <v>7</v>
      </c>
      <c r="AQ113" s="314" t="s">
        <v>216</v>
      </c>
      <c r="AR113" s="314" t="s">
        <v>6</v>
      </c>
      <c r="AS113" s="314" t="s">
        <v>215</v>
      </c>
      <c r="AT113" s="314" t="s">
        <v>216</v>
      </c>
      <c r="AU113" s="314" t="s">
        <v>215</v>
      </c>
      <c r="AV113" s="314"/>
      <c r="AW113" s="314" t="s">
        <v>216</v>
      </c>
      <c r="AX113" s="314" t="s">
        <v>353</v>
      </c>
      <c r="AY113" s="315" t="s">
        <v>355</v>
      </c>
      <c r="AZ113" s="354">
        <f t="shared" si="31"/>
        <v>3</v>
      </c>
      <c r="BA113" s="8"/>
      <c r="BB113" s="8"/>
      <c r="BC113" s="8"/>
      <c r="BD113" s="8"/>
      <c r="BE113" s="8"/>
      <c r="BF113" s="8"/>
      <c r="BG113" s="8"/>
      <c r="BH113" s="8"/>
    </row>
    <row r="114" spans="1:60" ht="18" customHeight="1">
      <c r="A114" s="232">
        <f t="shared" si="23"/>
        <v>44650</v>
      </c>
      <c r="B114" s="31" t="str">
        <f t="shared" si="23"/>
        <v>水</v>
      </c>
      <c r="C114" s="321" t="s">
        <v>207</v>
      </c>
      <c r="D114" s="139" t="s">
        <v>230</v>
      </c>
      <c r="E114" s="139" t="s">
        <v>205</v>
      </c>
      <c r="F114" s="139" t="s">
        <v>219</v>
      </c>
      <c r="G114" s="139" t="s">
        <v>4</v>
      </c>
      <c r="H114" s="139" t="s">
        <v>4</v>
      </c>
      <c r="I114" s="139" t="s">
        <v>205</v>
      </c>
      <c r="J114" s="139" t="s">
        <v>4</v>
      </c>
      <c r="K114" s="139" t="s">
        <v>219</v>
      </c>
      <c r="L114" s="139" t="s">
        <v>267</v>
      </c>
      <c r="M114" s="139" t="s">
        <v>340</v>
      </c>
      <c r="N114" s="139" t="s">
        <v>338</v>
      </c>
      <c r="O114" s="139" t="s">
        <v>342</v>
      </c>
      <c r="P114" s="90" t="s">
        <v>341</v>
      </c>
      <c r="Q114" s="261">
        <f t="shared" si="24"/>
        <v>5</v>
      </c>
      <c r="R114" s="69" t="s">
        <v>4</v>
      </c>
      <c r="S114" s="368" t="s">
        <v>207</v>
      </c>
      <c r="T114" s="232">
        <f t="shared" si="25"/>
        <v>44650</v>
      </c>
      <c r="U114" s="31" t="str">
        <f t="shared" si="26"/>
        <v>水</v>
      </c>
      <c r="V114" s="371" t="str">
        <f t="shared" si="27"/>
        <v>休</v>
      </c>
      <c r="W114" s="521"/>
      <c r="X114" s="70" t="s">
        <v>216</v>
      </c>
      <c r="Y114" s="70" t="s">
        <v>226</v>
      </c>
      <c r="Z114" s="70" t="s">
        <v>205</v>
      </c>
      <c r="AA114" s="70" t="s">
        <v>216</v>
      </c>
      <c r="AB114" s="70" t="s">
        <v>226</v>
      </c>
      <c r="AC114" s="70" t="s">
        <v>4</v>
      </c>
      <c r="AD114" s="70" t="s">
        <v>4</v>
      </c>
      <c r="AE114" s="70" t="s">
        <v>205</v>
      </c>
      <c r="AF114" s="70" t="s">
        <v>226</v>
      </c>
      <c r="AG114" s="70" t="s">
        <v>203</v>
      </c>
      <c r="AH114" s="70" t="s">
        <v>216</v>
      </c>
      <c r="AI114" s="70" t="s">
        <v>216</v>
      </c>
      <c r="AJ114" s="70" t="s">
        <v>226</v>
      </c>
      <c r="AK114" s="71" t="s">
        <v>216</v>
      </c>
      <c r="AL114" s="88">
        <f t="shared" si="30"/>
        <v>10</v>
      </c>
      <c r="AM114" s="232">
        <f t="shared" si="28"/>
        <v>44650</v>
      </c>
      <c r="AN114" s="31" t="str">
        <f t="shared" si="29"/>
        <v>水</v>
      </c>
      <c r="AO114" s="375"/>
      <c r="AP114" s="314" t="s">
        <v>7</v>
      </c>
      <c r="AQ114" s="314" t="s">
        <v>6</v>
      </c>
      <c r="AR114" s="314" t="s">
        <v>6</v>
      </c>
      <c r="AS114" s="314" t="s">
        <v>215</v>
      </c>
      <c r="AT114" s="314" t="s">
        <v>215</v>
      </c>
      <c r="AU114" s="314" t="s">
        <v>215</v>
      </c>
      <c r="AV114" s="314"/>
      <c r="AW114" s="314" t="s">
        <v>353</v>
      </c>
      <c r="AX114" s="314" t="s">
        <v>216</v>
      </c>
      <c r="AY114" s="315" t="s">
        <v>355</v>
      </c>
      <c r="AZ114" s="354">
        <f t="shared" si="31"/>
        <v>5</v>
      </c>
      <c r="BA114" s="8"/>
      <c r="BB114" s="8"/>
      <c r="BC114" s="8"/>
      <c r="BD114" s="8"/>
      <c r="BE114" s="8"/>
      <c r="BF114" s="8"/>
      <c r="BG114" s="8"/>
      <c r="BH114" s="8"/>
    </row>
    <row r="115" spans="1:60" ht="18" customHeight="1" thickBot="1">
      <c r="A115" s="233">
        <f t="shared" si="23"/>
        <v>44651</v>
      </c>
      <c r="B115" s="288" t="str">
        <f t="shared" si="23"/>
        <v>木</v>
      </c>
      <c r="C115" s="355" t="s">
        <v>268</v>
      </c>
      <c r="D115" s="356" t="s">
        <v>203</v>
      </c>
      <c r="E115" s="356" t="s">
        <v>205</v>
      </c>
      <c r="F115" s="356" t="s">
        <v>219</v>
      </c>
      <c r="G115" s="356" t="s">
        <v>4</v>
      </c>
      <c r="H115" s="356" t="s">
        <v>4</v>
      </c>
      <c r="I115" s="356" t="s">
        <v>205</v>
      </c>
      <c r="J115" s="356" t="s">
        <v>4</v>
      </c>
      <c r="K115" s="356" t="s">
        <v>203</v>
      </c>
      <c r="L115" s="356" t="s">
        <v>337</v>
      </c>
      <c r="M115" s="356" t="s">
        <v>340</v>
      </c>
      <c r="N115" s="356" t="s">
        <v>341</v>
      </c>
      <c r="O115" s="356" t="s">
        <v>342</v>
      </c>
      <c r="P115" s="357" t="s">
        <v>341</v>
      </c>
      <c r="Q115" s="262">
        <f t="shared" si="24"/>
        <v>7</v>
      </c>
      <c r="R115" s="358" t="s">
        <v>4</v>
      </c>
      <c r="S115" s="369" t="s">
        <v>207</v>
      </c>
      <c r="T115" s="233">
        <f t="shared" si="25"/>
        <v>44651</v>
      </c>
      <c r="U115" s="288" t="str">
        <f t="shared" si="26"/>
        <v>木</v>
      </c>
      <c r="V115" s="372" t="str">
        <f t="shared" si="27"/>
        <v>手</v>
      </c>
      <c r="W115" s="521"/>
      <c r="X115" s="361" t="s">
        <v>4</v>
      </c>
      <c r="Y115" s="361" t="s">
        <v>310</v>
      </c>
      <c r="Z115" s="361" t="s">
        <v>205</v>
      </c>
      <c r="AA115" s="361" t="s">
        <v>4</v>
      </c>
      <c r="AB115" s="361" t="s">
        <v>226</v>
      </c>
      <c r="AC115" s="361" t="s">
        <v>216</v>
      </c>
      <c r="AD115" s="361" t="s">
        <v>4</v>
      </c>
      <c r="AE115" s="361" t="s">
        <v>205</v>
      </c>
      <c r="AF115" s="361" t="s">
        <v>226</v>
      </c>
      <c r="AG115" s="361" t="s">
        <v>203</v>
      </c>
      <c r="AH115" s="361" t="s">
        <v>216</v>
      </c>
      <c r="AI115" s="361" t="s">
        <v>226</v>
      </c>
      <c r="AJ115" s="361" t="s">
        <v>226</v>
      </c>
      <c r="AK115" s="362" t="s">
        <v>4</v>
      </c>
      <c r="AL115" s="166">
        <f t="shared" si="30"/>
        <v>13</v>
      </c>
      <c r="AM115" s="233">
        <f t="shared" si="28"/>
        <v>44651</v>
      </c>
      <c r="AN115" s="288" t="str">
        <f t="shared" si="29"/>
        <v>木</v>
      </c>
      <c r="AO115" s="376"/>
      <c r="AP115" s="316" t="s">
        <v>7</v>
      </c>
      <c r="AQ115" s="316" t="s">
        <v>6</v>
      </c>
      <c r="AR115" s="316" t="s">
        <v>6</v>
      </c>
      <c r="AS115" s="316" t="s">
        <v>215</v>
      </c>
      <c r="AT115" s="316" t="s">
        <v>215</v>
      </c>
      <c r="AU115" s="316" t="s">
        <v>215</v>
      </c>
      <c r="AV115" s="316"/>
      <c r="AW115" s="316"/>
      <c r="AX115" s="316" t="s">
        <v>353</v>
      </c>
      <c r="AY115" s="317"/>
      <c r="AZ115" s="365">
        <f t="shared" si="31"/>
        <v>6</v>
      </c>
      <c r="BA115" s="8"/>
      <c r="BB115" s="8"/>
      <c r="BC115" s="8"/>
      <c r="BD115" s="8"/>
      <c r="BE115" s="8"/>
      <c r="BF115" s="8"/>
      <c r="BG115" s="8"/>
      <c r="BH115" s="8"/>
    </row>
    <row r="116" spans="1:60" ht="18" customHeight="1" thickBot="1">
      <c r="A116" s="545" t="s">
        <v>42</v>
      </c>
      <c r="B116" s="546"/>
      <c r="C116" s="359">
        <f>COUNTIF(C85:C115,"休")</f>
        <v>8</v>
      </c>
      <c r="D116" s="242">
        <f t="shared" ref="D116:P116" si="32">COUNTIF(D85:D115,"休")</f>
        <v>8</v>
      </c>
      <c r="E116" s="242">
        <f t="shared" si="32"/>
        <v>8</v>
      </c>
      <c r="F116" s="242">
        <f t="shared" si="32"/>
        <v>8</v>
      </c>
      <c r="G116" s="242">
        <f t="shared" si="32"/>
        <v>9</v>
      </c>
      <c r="H116" s="242">
        <f t="shared" si="32"/>
        <v>8</v>
      </c>
      <c r="I116" s="242">
        <f t="shared" si="32"/>
        <v>8</v>
      </c>
      <c r="J116" s="242">
        <f t="shared" si="32"/>
        <v>8</v>
      </c>
      <c r="K116" s="242">
        <f t="shared" si="32"/>
        <v>8</v>
      </c>
      <c r="L116" s="242">
        <f t="shared" si="32"/>
        <v>7</v>
      </c>
      <c r="M116" s="242">
        <f t="shared" si="32"/>
        <v>7</v>
      </c>
      <c r="N116" s="242">
        <f t="shared" si="32"/>
        <v>7</v>
      </c>
      <c r="O116" s="242">
        <f t="shared" si="32"/>
        <v>7</v>
      </c>
      <c r="P116" s="86">
        <f t="shared" si="32"/>
        <v>7</v>
      </c>
      <c r="Q116" s="38">
        <f>8-COUNTIF(D116:P116,"休")-COUNTIF(D116:P116,"出張")</f>
        <v>8</v>
      </c>
      <c r="R116" s="245">
        <f>COUNTIF(R85:R115,"休")</f>
        <v>8</v>
      </c>
      <c r="S116" s="360">
        <f>COUNTIF(S85:S115,"休")</f>
        <v>23</v>
      </c>
      <c r="T116" s="545" t="s">
        <v>42</v>
      </c>
      <c r="U116" s="546"/>
      <c r="V116" s="363">
        <f t="shared" si="27"/>
        <v>8</v>
      </c>
      <c r="W116" s="364">
        <f t="shared" ref="W116:AK116" si="33">COUNTIF(W85:W115,"休")</f>
        <v>3</v>
      </c>
      <c r="X116" s="364">
        <f t="shared" si="33"/>
        <v>8</v>
      </c>
      <c r="Y116" s="364">
        <f t="shared" si="33"/>
        <v>8</v>
      </c>
      <c r="Z116" s="364">
        <f t="shared" si="33"/>
        <v>8</v>
      </c>
      <c r="AA116" s="364">
        <f t="shared" si="33"/>
        <v>13</v>
      </c>
      <c r="AB116" s="364">
        <f t="shared" si="33"/>
        <v>8</v>
      </c>
      <c r="AC116" s="364">
        <f t="shared" si="33"/>
        <v>8</v>
      </c>
      <c r="AD116" s="364">
        <f t="shared" si="33"/>
        <v>8</v>
      </c>
      <c r="AE116" s="364">
        <f t="shared" si="33"/>
        <v>8</v>
      </c>
      <c r="AF116" s="364">
        <f t="shared" si="33"/>
        <v>8</v>
      </c>
      <c r="AG116" s="364">
        <f t="shared" si="33"/>
        <v>8</v>
      </c>
      <c r="AH116" s="364">
        <f t="shared" si="33"/>
        <v>8</v>
      </c>
      <c r="AI116" s="364">
        <f t="shared" si="33"/>
        <v>8</v>
      </c>
      <c r="AJ116" s="364">
        <f t="shared" si="33"/>
        <v>8</v>
      </c>
      <c r="AK116" s="82">
        <f t="shared" si="33"/>
        <v>8</v>
      </c>
      <c r="AL116" s="167">
        <f t="shared" si="30"/>
        <v>15</v>
      </c>
      <c r="AM116" s="545" t="s">
        <v>42</v>
      </c>
      <c r="AN116" s="546"/>
      <c r="AO116" s="366">
        <f t="shared" ref="AO116:AY116" si="34">COUNTIF(AO85:AO115,"休")</f>
        <v>0</v>
      </c>
      <c r="AP116" s="364">
        <f t="shared" si="34"/>
        <v>8</v>
      </c>
      <c r="AQ116" s="364">
        <f t="shared" si="34"/>
        <v>8</v>
      </c>
      <c r="AR116" s="364">
        <f t="shared" si="34"/>
        <v>8</v>
      </c>
      <c r="AS116" s="364">
        <f t="shared" si="34"/>
        <v>8</v>
      </c>
      <c r="AT116" s="364">
        <f t="shared" si="34"/>
        <v>8</v>
      </c>
      <c r="AU116" s="364">
        <f t="shared" si="34"/>
        <v>8</v>
      </c>
      <c r="AV116" s="364">
        <f t="shared" si="34"/>
        <v>0</v>
      </c>
      <c r="AW116" s="364">
        <f t="shared" si="34"/>
        <v>7</v>
      </c>
      <c r="AX116" s="364">
        <f t="shared" si="34"/>
        <v>7</v>
      </c>
      <c r="AY116" s="82">
        <f t="shared" si="34"/>
        <v>8</v>
      </c>
      <c r="AZ116" s="72">
        <f>6-COUNTIF(AO116:AY116,"休")-COUNTIF(AO116:AY116,"出張")</f>
        <v>6</v>
      </c>
      <c r="BA116" s="8"/>
      <c r="BB116" s="8"/>
      <c r="BC116" s="8"/>
      <c r="BD116" s="8"/>
      <c r="BE116" s="8"/>
      <c r="BF116" s="8"/>
      <c r="BG116" s="8"/>
      <c r="BH116" s="8"/>
    </row>
    <row r="117" spans="1:60" ht="18" customHeight="1">
      <c r="A117" s="73"/>
      <c r="B117" s="74" t="s">
        <v>56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60" ht="18" customHeight="1" thickBot="1">
      <c r="A118" s="75"/>
      <c r="B118" s="74" t="s">
        <v>57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60" ht="18" customHeight="1" thickBot="1">
      <c r="C119" s="81">
        <f>COUNTIF(C85:C115,"藤")</f>
        <v>6</v>
      </c>
      <c r="D119" s="81">
        <f>COUNTIF(C85:C115,"手")</f>
        <v>6</v>
      </c>
    </row>
  </sheetData>
  <mergeCells count="117">
    <mergeCell ref="L8:N8"/>
    <mergeCell ref="Q7:R7"/>
    <mergeCell ref="O8:P8"/>
    <mergeCell ref="Q8:R8"/>
    <mergeCell ref="H5:J5"/>
    <mergeCell ref="L5:N5"/>
    <mergeCell ref="A10:R10"/>
    <mergeCell ref="S10:AI10"/>
    <mergeCell ref="W5:X5"/>
    <mergeCell ref="Y5:Z5"/>
    <mergeCell ref="Y7:Z7"/>
    <mergeCell ref="U6:V6"/>
    <mergeCell ref="W6:X6"/>
    <mergeCell ref="W7:X7"/>
    <mergeCell ref="U7:V7"/>
    <mergeCell ref="Y8:Z8"/>
    <mergeCell ref="S8:T8"/>
    <mergeCell ref="W8:X8"/>
    <mergeCell ref="U8:V8"/>
    <mergeCell ref="AA8:AB8"/>
    <mergeCell ref="AA7:AB7"/>
    <mergeCell ref="S7:T7"/>
    <mergeCell ref="O5:P5"/>
    <mergeCell ref="Q5:R5"/>
    <mergeCell ref="Q1:R1"/>
    <mergeCell ref="H6:J6"/>
    <mergeCell ref="AA2:AB2"/>
    <mergeCell ref="U2:V2"/>
    <mergeCell ref="Y2:Z2"/>
    <mergeCell ref="S2:T2"/>
    <mergeCell ref="L6:N6"/>
    <mergeCell ref="S4:T4"/>
    <mergeCell ref="O7:P7"/>
    <mergeCell ref="H3:J3"/>
    <mergeCell ref="S3:T3"/>
    <mergeCell ref="Q4:R4"/>
    <mergeCell ref="Q3:R3"/>
    <mergeCell ref="L7:N7"/>
    <mergeCell ref="Y3:Z3"/>
    <mergeCell ref="Y4:Z4"/>
    <mergeCell ref="S1:T1"/>
    <mergeCell ref="U1:V1"/>
    <mergeCell ref="AA1:AB1"/>
    <mergeCell ref="Y6:Z6"/>
    <mergeCell ref="O6:P6"/>
    <mergeCell ref="Q6:R6"/>
    <mergeCell ref="AA6:AB6"/>
    <mergeCell ref="S6:T6"/>
    <mergeCell ref="A1:B2"/>
    <mergeCell ref="H2:J2"/>
    <mergeCell ref="L2:N2"/>
    <mergeCell ref="O2:P2"/>
    <mergeCell ref="C1:E2"/>
    <mergeCell ref="H1:J1"/>
    <mergeCell ref="L1:N1"/>
    <mergeCell ref="O1:P1"/>
    <mergeCell ref="H4:J4"/>
    <mergeCell ref="L4:N4"/>
    <mergeCell ref="O4:P4"/>
    <mergeCell ref="O3:P3"/>
    <mergeCell ref="L3:N3"/>
    <mergeCell ref="A3:B3"/>
    <mergeCell ref="C3:E3"/>
    <mergeCell ref="AM116:AN116"/>
    <mergeCell ref="A44:B44"/>
    <mergeCell ref="S44:T44"/>
    <mergeCell ref="A116:B116"/>
    <mergeCell ref="T116:U116"/>
    <mergeCell ref="A80:B80"/>
    <mergeCell ref="V80:W80"/>
    <mergeCell ref="A11:B11"/>
    <mergeCell ref="S11:T11"/>
    <mergeCell ref="AJ11:AK11"/>
    <mergeCell ref="AJ44:AK44"/>
    <mergeCell ref="AJ46:AR46"/>
    <mergeCell ref="A47:B47"/>
    <mergeCell ref="V47:W47"/>
    <mergeCell ref="AJ47:AK47"/>
    <mergeCell ref="T82:AL82"/>
    <mergeCell ref="AM82:AZ82"/>
    <mergeCell ref="A83:B83"/>
    <mergeCell ref="AJ80:AK80"/>
    <mergeCell ref="T83:U83"/>
    <mergeCell ref="AM83:AN83"/>
    <mergeCell ref="A46:U46"/>
    <mergeCell ref="V46:AI46"/>
    <mergeCell ref="A82:S82"/>
    <mergeCell ref="AA4:AB4"/>
    <mergeCell ref="U3:V3"/>
    <mergeCell ref="U5:V5"/>
    <mergeCell ref="AA3:AB3"/>
    <mergeCell ref="U4:V4"/>
    <mergeCell ref="W4:X4"/>
    <mergeCell ref="AJ10:AT10"/>
    <mergeCell ref="S5:T5"/>
    <mergeCell ref="Q2:R2"/>
    <mergeCell ref="AA5:AB5"/>
    <mergeCell ref="W3:X3"/>
    <mergeCell ref="W2:X2"/>
    <mergeCell ref="Y1:Z1"/>
    <mergeCell ref="W1:X1"/>
    <mergeCell ref="AR1:AS1"/>
    <mergeCell ref="AC1:AE1"/>
    <mergeCell ref="AF2:AG2"/>
    <mergeCell ref="AH2:AI2"/>
    <mergeCell ref="AJ2:AK2"/>
    <mergeCell ref="AL2:AM2"/>
    <mergeCell ref="AN2:AO2"/>
    <mergeCell ref="AP2:AQ2"/>
    <mergeCell ref="AR2:AS2"/>
    <mergeCell ref="AC2:AE2"/>
    <mergeCell ref="AF1:AG1"/>
    <mergeCell ref="AH1:AI1"/>
    <mergeCell ref="AJ1:AK1"/>
    <mergeCell ref="AL1:AM1"/>
    <mergeCell ref="AN1:AO1"/>
    <mergeCell ref="AP1:AQ1"/>
  </mergeCells>
  <phoneticPr fontId="2"/>
  <conditionalFormatting sqref="AL80:AQ80 AJ81:AK81 C116:G116 AI43 AO79 C80:R80 AO114:AO116 AS49:AS80 C47 A46 AL13:AP44 AR13:AS44 AG13:AI14 V95:V115 AL85:AL116 AZ85:AZ116 I116:P116 AD80:AG80 C44:I44 K44:O44 AA44:AE44 AC12 U34:AF43 U33:AC33 AH15:AI42 AG15:AG43 C85:P115 U13:AF21 U22:AD22 U23:AF32">
    <cfRule type="cellIs" dxfId="700" priority="7532" stopIfTrue="1" operator="equal">
      <formula>"休"</formula>
    </cfRule>
    <cfRule type="cellIs" dxfId="699" priority="7533" stopIfTrue="1" operator="equal">
      <formula>"出"</formula>
    </cfRule>
  </conditionalFormatting>
  <conditionalFormatting sqref="B81:AH81">
    <cfRule type="cellIs" dxfId="698" priority="7528" stopIfTrue="1" operator="equal">
      <formula>"休"</formula>
    </cfRule>
    <cfRule type="cellIs" dxfId="697" priority="7529" stopIfTrue="1" operator="equal">
      <formula>"出"</formula>
    </cfRule>
  </conditionalFormatting>
  <conditionalFormatting sqref="U80">
    <cfRule type="cellIs" dxfId="696" priority="7510" stopIfTrue="1" operator="equal">
      <formula>"休"</formula>
    </cfRule>
    <cfRule type="cellIs" dxfId="695" priority="7511" stopIfTrue="1" operator="equal">
      <formula>"出"</formula>
    </cfRule>
  </conditionalFormatting>
  <conditionalFormatting sqref="S80:T80">
    <cfRule type="cellIs" dxfId="694" priority="7506" stopIfTrue="1" operator="equal">
      <formula>"休"</formula>
    </cfRule>
    <cfRule type="cellIs" dxfId="693" priority="7507" stopIfTrue="1" operator="equal">
      <formula>"出"</formula>
    </cfRule>
  </conditionalFormatting>
  <conditionalFormatting sqref="R80 AG80 AT44 AR49:AR80">
    <cfRule type="cellIs" dxfId="692" priority="7496" stopIfTrue="1" operator="equal">
      <formula>"休"</formula>
    </cfRule>
    <cfRule type="cellIs" dxfId="691" priority="7497" stopIfTrue="1" operator="equal">
      <formula>"ヤ"</formula>
    </cfRule>
  </conditionalFormatting>
  <conditionalFormatting sqref="AL81">
    <cfRule type="cellIs" dxfId="690" priority="5794" stopIfTrue="1" operator="equal">
      <formula>"休"</formula>
    </cfRule>
    <cfRule type="cellIs" dxfId="689" priority="5795" stopIfTrue="1" operator="equal">
      <formula>"出"</formula>
    </cfRule>
  </conditionalFormatting>
  <conditionalFormatting sqref="AM81">
    <cfRule type="cellIs" dxfId="688" priority="5778" stopIfTrue="1" operator="equal">
      <formula>"休"</formula>
    </cfRule>
    <cfRule type="cellIs" dxfId="687" priority="5779" stopIfTrue="1" operator="equal">
      <formula>"出"</formula>
    </cfRule>
  </conditionalFormatting>
  <conditionalFormatting sqref="AL75:AL79">
    <cfRule type="cellIs" dxfId="686" priority="2816" stopIfTrue="1" operator="equal">
      <formula>"休"</formula>
    </cfRule>
    <cfRule type="cellIs" dxfId="685" priority="2817" stopIfTrue="1" operator="equal">
      <formula>"出"</formula>
    </cfRule>
  </conditionalFormatting>
  <conditionalFormatting sqref="AL75:AL79 C47 A46 AG44 AC12">
    <cfRule type="cellIs" dxfId="684" priority="2814" stopIfTrue="1" operator="equal">
      <formula>"休"</formula>
    </cfRule>
    <cfRule type="cellIs" dxfId="683" priority="2815" stopIfTrue="1" operator="equal">
      <formula>"出"</formula>
    </cfRule>
  </conditionalFormatting>
  <conditionalFormatting sqref="Y80:AC80">
    <cfRule type="cellIs" dxfId="682" priority="2746" stopIfTrue="1" operator="equal">
      <formula>"休"</formula>
    </cfRule>
    <cfRule type="cellIs" dxfId="681" priority="2747" stopIfTrue="1" operator="equal">
      <formula>"出"</formula>
    </cfRule>
  </conditionalFormatting>
  <conditionalFormatting sqref="X80">
    <cfRule type="cellIs" dxfId="680" priority="2740" stopIfTrue="1" operator="equal">
      <formula>"休"</formula>
    </cfRule>
    <cfRule type="cellIs" dxfId="679" priority="2741" stopIfTrue="1" operator="equal">
      <formula>"出"</formula>
    </cfRule>
  </conditionalFormatting>
  <conditionalFormatting sqref="AH80:AI80">
    <cfRule type="cellIs" dxfId="678" priority="2738" stopIfTrue="1" operator="equal">
      <formula>"休"</formula>
    </cfRule>
    <cfRule type="cellIs" dxfId="677" priority="2739" stopIfTrue="1" operator="equal">
      <formula>"出"</formula>
    </cfRule>
  </conditionalFormatting>
  <conditionalFormatting sqref="P44">
    <cfRule type="cellIs" dxfId="676" priority="2525" stopIfTrue="1" operator="equal">
      <formula>"休"</formula>
    </cfRule>
    <cfRule type="cellIs" dxfId="675" priority="2526" stopIfTrue="1" operator="equal">
      <formula>"出"</formula>
    </cfRule>
  </conditionalFormatting>
  <conditionalFormatting sqref="P44">
    <cfRule type="cellIs" dxfId="674" priority="2523" stopIfTrue="1" operator="equal">
      <formula>"休"</formula>
    </cfRule>
    <cfRule type="cellIs" dxfId="673" priority="2524" stopIfTrue="1" operator="equal">
      <formula>"出"</formula>
    </cfRule>
  </conditionalFormatting>
  <conditionalFormatting sqref="Q44:R44">
    <cfRule type="cellIs" dxfId="672" priority="2521" stopIfTrue="1" operator="equal">
      <formula>"休"</formula>
    </cfRule>
    <cfRule type="cellIs" dxfId="671" priority="2522" stopIfTrue="1" operator="equal">
      <formula>"出"</formula>
    </cfRule>
  </conditionalFormatting>
  <conditionalFormatting sqref="W49:W79">
    <cfRule type="cellIs" dxfId="670" priority="2263" operator="equal">
      <formula>"日"</formula>
    </cfRule>
    <cfRule type="cellIs" dxfId="669" priority="2264" operator="equal">
      <formula>"土"</formula>
    </cfRule>
  </conditionalFormatting>
  <conditionalFormatting sqref="W49:W79">
    <cfRule type="cellIs" dxfId="668" priority="2261" operator="equal">
      <formula>"日"</formula>
    </cfRule>
    <cfRule type="cellIs" dxfId="667" priority="2262" operator="equal">
      <formula>"土"</formula>
    </cfRule>
  </conditionalFormatting>
  <conditionalFormatting sqref="AK49:AK79">
    <cfRule type="cellIs" dxfId="666" priority="2239" operator="equal">
      <formula>"日"</formula>
    </cfRule>
    <cfRule type="cellIs" dxfId="665" priority="2240" operator="equal">
      <formula>"土"</formula>
    </cfRule>
  </conditionalFormatting>
  <conditionalFormatting sqref="AK49:AK79">
    <cfRule type="cellIs" dxfId="664" priority="2237" operator="equal">
      <formula>"日"</formula>
    </cfRule>
    <cfRule type="cellIs" dxfId="663" priority="2238" operator="equal">
      <formula>"土"</formula>
    </cfRule>
  </conditionalFormatting>
  <conditionalFormatting sqref="AG59:AG79">
    <cfRule type="cellIs" dxfId="662" priority="2163" stopIfTrue="1" operator="equal">
      <formula>"休"</formula>
    </cfRule>
    <cfRule type="cellIs" dxfId="661" priority="2164" stopIfTrue="1" operator="equal">
      <formula>"出"</formula>
    </cfRule>
  </conditionalFormatting>
  <conditionalFormatting sqref="AG59:AG79">
    <cfRule type="cellIs" dxfId="660" priority="2161" stopIfTrue="1" operator="equal">
      <formula>"休"</formula>
    </cfRule>
    <cfRule type="cellIs" dxfId="659" priority="2162" stopIfTrue="1" operator="equal">
      <formula>"ヤ"</formula>
    </cfRule>
  </conditionalFormatting>
  <conditionalFormatting sqref="AH59:AI79">
    <cfRule type="cellIs" dxfId="658" priority="2159" stopIfTrue="1" operator="equal">
      <formula>"休"</formula>
    </cfRule>
    <cfRule type="cellIs" dxfId="657" priority="2160" stopIfTrue="1" operator="equal">
      <formula>"出"</formula>
    </cfRule>
  </conditionalFormatting>
  <conditionalFormatting sqref="AM75:AM79">
    <cfRule type="cellIs" dxfId="656" priority="2100" stopIfTrue="1" operator="equal">
      <formula>"休"</formula>
    </cfRule>
    <cfRule type="cellIs" dxfId="655" priority="2101" stopIfTrue="1" operator="equal">
      <formula>"出"</formula>
    </cfRule>
  </conditionalFormatting>
  <conditionalFormatting sqref="AL13:AP43 AR13:AS43 U34:AF43 U33:AC33 U13:AF21 U22:AD22 U23:AF32">
    <cfRule type="containsText" dxfId="654" priority="1850" operator="containsText" text="有休">
      <formula>NOT(ISERROR(SEARCH("有休",U13)))</formula>
    </cfRule>
  </conditionalFormatting>
  <conditionalFormatting sqref="AK13:AK43">
    <cfRule type="cellIs" dxfId="653" priority="1844" operator="equal">
      <formula>"日"</formula>
    </cfRule>
    <cfRule type="cellIs" dxfId="652" priority="1845" operator="equal">
      <formula>"土"</formula>
    </cfRule>
  </conditionalFormatting>
  <conditionalFormatting sqref="AK13:AK43">
    <cfRule type="cellIs" dxfId="651" priority="1842" operator="equal">
      <formula>"日"</formula>
    </cfRule>
    <cfRule type="cellIs" dxfId="650" priority="1843" operator="equal">
      <formula>"土"</formula>
    </cfRule>
  </conditionalFormatting>
  <conditionalFormatting sqref="T13:T43">
    <cfRule type="cellIs" dxfId="649" priority="1718" operator="equal">
      <formula>"日"</formula>
    </cfRule>
    <cfRule type="cellIs" dxfId="648" priority="1719" operator="equal">
      <formula>"土"</formula>
    </cfRule>
  </conditionalFormatting>
  <conditionalFormatting sqref="T13:T43">
    <cfRule type="cellIs" dxfId="647" priority="1716" operator="equal">
      <formula>"日"</formula>
    </cfRule>
    <cfRule type="cellIs" dxfId="646" priority="1717" operator="equal">
      <formula>"土"</formula>
    </cfRule>
  </conditionalFormatting>
  <conditionalFormatting sqref="AE33:AF33">
    <cfRule type="cellIs" dxfId="645" priority="1541" stopIfTrue="1" operator="equal">
      <formula>"休"</formula>
    </cfRule>
    <cfRule type="cellIs" dxfId="644" priority="1542" stopIfTrue="1" operator="equal">
      <formula>"出"</formula>
    </cfRule>
  </conditionalFormatting>
  <conditionalFormatting sqref="AE33:AF33">
    <cfRule type="containsText" dxfId="643" priority="1538" operator="containsText" text="有休">
      <formula>NOT(ISERROR(SEARCH("有休",AE33)))</formula>
    </cfRule>
  </conditionalFormatting>
  <conditionalFormatting sqref="AG44">
    <cfRule type="cellIs" dxfId="642" priority="1536" stopIfTrue="1" operator="equal">
      <formula>"休"</formula>
    </cfRule>
    <cfRule type="cellIs" dxfId="641" priority="1537" stopIfTrue="1" operator="equal">
      <formula>"出"</formula>
    </cfRule>
  </conditionalFormatting>
  <conditionalFormatting sqref="AH23:AI42 AI43">
    <cfRule type="containsText" dxfId="640" priority="1533" operator="containsText" text="有休">
      <formula>NOT(ISERROR(SEARCH("有休",AH23)))</formula>
    </cfRule>
  </conditionalFormatting>
  <conditionalFormatting sqref="AF12">
    <cfRule type="cellIs" dxfId="639" priority="1531" stopIfTrue="1" operator="equal">
      <formula>"休"</formula>
    </cfRule>
    <cfRule type="cellIs" dxfId="638" priority="1532" stopIfTrue="1" operator="equal">
      <formula>"出"</formula>
    </cfRule>
  </conditionalFormatting>
  <conditionalFormatting sqref="AF12">
    <cfRule type="cellIs" dxfId="637" priority="1529" stopIfTrue="1" operator="equal">
      <formula>"休"</formula>
    </cfRule>
    <cfRule type="cellIs" dxfId="636" priority="1530" stopIfTrue="1" operator="equal">
      <formula>"出"</formula>
    </cfRule>
  </conditionalFormatting>
  <conditionalFormatting sqref="AH44:AI44">
    <cfRule type="cellIs" dxfId="635" priority="1527" stopIfTrue="1" operator="equal">
      <formula>"休"</formula>
    </cfRule>
    <cfRule type="cellIs" dxfId="634" priority="1528" stopIfTrue="1" operator="equal">
      <formula>"出"</formula>
    </cfRule>
  </conditionalFormatting>
  <conditionalFormatting sqref="U44:Y44">
    <cfRule type="cellIs" dxfId="633" priority="1525" stopIfTrue="1" operator="equal">
      <formula>"休"</formula>
    </cfRule>
    <cfRule type="cellIs" dxfId="632" priority="1526" stopIfTrue="1" operator="equal">
      <formula>"出"</formula>
    </cfRule>
  </conditionalFormatting>
  <conditionalFormatting sqref="AD12">
    <cfRule type="cellIs" dxfId="631" priority="1523" stopIfTrue="1" operator="equal">
      <formula>"休"</formula>
    </cfRule>
    <cfRule type="cellIs" dxfId="630" priority="1524" stopIfTrue="1" operator="equal">
      <formula>"出"</formula>
    </cfRule>
  </conditionalFormatting>
  <conditionalFormatting sqref="AD12">
    <cfRule type="cellIs" dxfId="629" priority="1521" stopIfTrue="1" operator="equal">
      <formula>"休"</formula>
    </cfRule>
    <cfRule type="cellIs" dxfId="628" priority="1522" stopIfTrue="1" operator="equal">
      <formula>"出"</formula>
    </cfRule>
  </conditionalFormatting>
  <conditionalFormatting sqref="Z44">
    <cfRule type="cellIs" dxfId="627" priority="1519" stopIfTrue="1" operator="equal">
      <formula>"休"</formula>
    </cfRule>
    <cfRule type="cellIs" dxfId="626" priority="1520" stopIfTrue="1" operator="equal">
      <formula>"出"</formula>
    </cfRule>
  </conditionalFormatting>
  <conditionalFormatting sqref="AB12">
    <cfRule type="cellIs" dxfId="625" priority="1517" stopIfTrue="1" operator="equal">
      <formula>"休"</formula>
    </cfRule>
    <cfRule type="cellIs" dxfId="624" priority="1518" stopIfTrue="1" operator="equal">
      <formula>"出"</formula>
    </cfRule>
  </conditionalFormatting>
  <conditionalFormatting sqref="AB12">
    <cfRule type="cellIs" dxfId="623" priority="1515" stopIfTrue="1" operator="equal">
      <formula>"休"</formula>
    </cfRule>
    <cfRule type="cellIs" dxfId="622" priority="1516" stopIfTrue="1" operator="equal">
      <formula>"出"</formula>
    </cfRule>
  </conditionalFormatting>
  <conditionalFormatting sqref="AF44">
    <cfRule type="cellIs" dxfId="621" priority="1513" stopIfTrue="1" operator="equal">
      <formula>"休"</formula>
    </cfRule>
    <cfRule type="cellIs" dxfId="620" priority="1514" stopIfTrue="1" operator="equal">
      <formula>"出"</formula>
    </cfRule>
  </conditionalFormatting>
  <conditionalFormatting sqref="AE12">
    <cfRule type="cellIs" dxfId="619" priority="1511" stopIfTrue="1" operator="equal">
      <formula>"休"</formula>
    </cfRule>
    <cfRule type="cellIs" dxfId="618" priority="1512" stopIfTrue="1" operator="equal">
      <formula>"出"</formula>
    </cfRule>
  </conditionalFormatting>
  <conditionalFormatting sqref="AE12">
    <cfRule type="cellIs" dxfId="617" priority="1509" stopIfTrue="1" operator="equal">
      <formula>"休"</formula>
    </cfRule>
    <cfRule type="cellIs" dxfId="616" priority="1510" stopIfTrue="1" operator="equal">
      <formula>"出"</formula>
    </cfRule>
  </conditionalFormatting>
  <conditionalFormatting sqref="AQ75:AQ79">
    <cfRule type="cellIs" dxfId="615" priority="1499" stopIfTrue="1" operator="equal">
      <formula>"休"</formula>
    </cfRule>
    <cfRule type="cellIs" dxfId="614" priority="1500" stopIfTrue="1" operator="equal">
      <formula>"出"</formula>
    </cfRule>
  </conditionalFormatting>
  <conditionalFormatting sqref="AT13:AT43">
    <cfRule type="cellIs" dxfId="613" priority="1487" stopIfTrue="1" operator="equal">
      <formula>"休"</formula>
    </cfRule>
    <cfRule type="cellIs" dxfId="612" priority="1488" stopIfTrue="1" operator="equal">
      <formula>"出"</formula>
    </cfRule>
  </conditionalFormatting>
  <conditionalFormatting sqref="AT13:AT43">
    <cfRule type="cellIs" dxfId="611" priority="1485" stopIfTrue="1" operator="equal">
      <formula>"休"</formula>
    </cfRule>
    <cfRule type="cellIs" dxfId="610" priority="1486" stopIfTrue="1" operator="equal">
      <formula>"出"</formula>
    </cfRule>
  </conditionalFormatting>
  <conditionalFormatting sqref="Q116 V116:AK116 AP116:AY116">
    <cfRule type="cellIs" dxfId="609" priority="1429" stopIfTrue="1" operator="equal">
      <formula>"休"</formula>
    </cfRule>
    <cfRule type="cellIs" dxfId="608" priority="1430" stopIfTrue="1" operator="equal">
      <formula>"出"</formula>
    </cfRule>
  </conditionalFormatting>
  <conditionalFormatting sqref="Q116">
    <cfRule type="cellIs" dxfId="607" priority="1427" stopIfTrue="1" operator="equal">
      <formula>"休"</formula>
    </cfRule>
    <cfRule type="cellIs" dxfId="606" priority="1428" stopIfTrue="1" operator="equal">
      <formula>"出"</formula>
    </cfRule>
  </conditionalFormatting>
  <conditionalFormatting sqref="R116:S116">
    <cfRule type="cellIs" dxfId="605" priority="1413" stopIfTrue="1" operator="equal">
      <formula>"休"</formula>
    </cfRule>
    <cfRule type="cellIs" dxfId="604" priority="1414" stopIfTrue="1" operator="equal">
      <formula>"出"</formula>
    </cfRule>
  </conditionalFormatting>
  <conditionalFormatting sqref="H116">
    <cfRule type="cellIs" dxfId="603" priority="1415" stopIfTrue="1" operator="equal">
      <formula>"休"</formula>
    </cfRule>
    <cfRule type="cellIs" dxfId="602" priority="1416" stopIfTrue="1" operator="equal">
      <formula>"出"</formula>
    </cfRule>
  </conditionalFormatting>
  <conditionalFormatting sqref="B85:B115">
    <cfRule type="cellIs" dxfId="601" priority="1403" operator="equal">
      <formula>"日"</formula>
    </cfRule>
    <cfRule type="cellIs" dxfId="600" priority="1404" operator="equal">
      <formula>"土"</formula>
    </cfRule>
  </conditionalFormatting>
  <conditionalFormatting sqref="B85:B115">
    <cfRule type="cellIs" dxfId="599" priority="1401" operator="equal">
      <formula>"日"</formula>
    </cfRule>
    <cfRule type="cellIs" dxfId="598" priority="1402" operator="equal">
      <formula>"土"</formula>
    </cfRule>
  </conditionalFormatting>
  <conditionalFormatting sqref="U85:U115">
    <cfRule type="cellIs" dxfId="597" priority="1399" operator="equal">
      <formula>"日"</formula>
    </cfRule>
    <cfRule type="cellIs" dxfId="596" priority="1400" operator="equal">
      <formula>"土"</formula>
    </cfRule>
  </conditionalFormatting>
  <conditionalFormatting sqref="U85:U115">
    <cfRule type="cellIs" dxfId="595" priority="1397" operator="equal">
      <formula>"日"</formula>
    </cfRule>
    <cfRule type="cellIs" dxfId="594" priority="1398" operator="equal">
      <formula>"土"</formula>
    </cfRule>
  </conditionalFormatting>
  <conditionalFormatting sqref="Q95:Q115">
    <cfRule type="cellIs" dxfId="593" priority="1395" stopIfTrue="1" operator="equal">
      <formula>"休"</formula>
    </cfRule>
    <cfRule type="cellIs" dxfId="592" priority="1396" stopIfTrue="1" operator="equal">
      <formula>"出"</formula>
    </cfRule>
  </conditionalFormatting>
  <conditionalFormatting sqref="Q95:Q115">
    <cfRule type="cellIs" dxfId="591" priority="1393" stopIfTrue="1" operator="equal">
      <formula>"休"</formula>
    </cfRule>
    <cfRule type="cellIs" dxfId="590" priority="1394" stopIfTrue="1" operator="equal">
      <formula>"出"</formula>
    </cfRule>
  </conditionalFormatting>
  <conditionalFormatting sqref="AN85:AN115">
    <cfRule type="cellIs" dxfId="589" priority="1379" operator="equal">
      <formula>"日"</formula>
    </cfRule>
    <cfRule type="cellIs" dxfId="588" priority="1380" operator="equal">
      <formula>"土"</formula>
    </cfRule>
  </conditionalFormatting>
  <conditionalFormatting sqref="AN85:AN115">
    <cfRule type="cellIs" dxfId="587" priority="1377" operator="equal">
      <formula>"日"</formula>
    </cfRule>
    <cfRule type="cellIs" dxfId="586" priority="1378" operator="equal">
      <formula>"土"</formula>
    </cfRule>
  </conditionalFormatting>
  <conditionalFormatting sqref="AP114:AY115">
    <cfRule type="cellIs" dxfId="585" priority="1375" stopIfTrue="1" operator="equal">
      <formula>"休"</formula>
    </cfRule>
    <cfRule type="cellIs" dxfId="584" priority="1376" stopIfTrue="1" operator="equal">
      <formula>"出"</formula>
    </cfRule>
  </conditionalFormatting>
  <conditionalFormatting sqref="AP75:AP79">
    <cfRule type="cellIs" dxfId="583" priority="1371" stopIfTrue="1" operator="equal">
      <formula>"休"</formula>
    </cfRule>
    <cfRule type="cellIs" dxfId="582" priority="1372" stopIfTrue="1" operator="equal">
      <formula>"出"</formula>
    </cfRule>
  </conditionalFormatting>
  <conditionalFormatting sqref="P48:Q48">
    <cfRule type="cellIs" dxfId="581" priority="1359" stopIfTrue="1" operator="equal">
      <formula>"休"</formula>
    </cfRule>
    <cfRule type="cellIs" dxfId="580" priority="1360" stopIfTrue="1" operator="equal">
      <formula>"出"</formula>
    </cfRule>
  </conditionalFormatting>
  <conditionalFormatting sqref="P48:Q48">
    <cfRule type="cellIs" dxfId="579" priority="1357" stopIfTrue="1" operator="equal">
      <formula>"休"</formula>
    </cfRule>
    <cfRule type="cellIs" dxfId="578" priority="1358" stopIfTrue="1" operator="equal">
      <formula>"出"</formula>
    </cfRule>
  </conditionalFormatting>
  <conditionalFormatting sqref="B48">
    <cfRule type="cellIs" dxfId="577" priority="1353" operator="equal">
      <formula>"日"</formula>
    </cfRule>
    <cfRule type="cellIs" dxfId="576" priority="1354" operator="equal">
      <formula>"土"</formula>
    </cfRule>
  </conditionalFormatting>
  <conditionalFormatting sqref="T48:U48">
    <cfRule type="cellIs" dxfId="575" priority="1347" stopIfTrue="1" operator="equal">
      <formula>"休"</formula>
    </cfRule>
    <cfRule type="cellIs" dxfId="574" priority="1348" stopIfTrue="1" operator="equal">
      <formula>"出"</formula>
    </cfRule>
  </conditionalFormatting>
  <conditionalFormatting sqref="T48:U48">
    <cfRule type="cellIs" dxfId="573" priority="1345" stopIfTrue="1" operator="equal">
      <formula>"休"</formula>
    </cfRule>
    <cfRule type="cellIs" dxfId="572" priority="1346" stopIfTrue="1" operator="equal">
      <formula>"出"</formula>
    </cfRule>
  </conditionalFormatting>
  <conditionalFormatting sqref="S48">
    <cfRule type="cellIs" dxfId="571" priority="1343" stopIfTrue="1" operator="equal">
      <formula>"休"</formula>
    </cfRule>
    <cfRule type="cellIs" dxfId="570" priority="1344" stopIfTrue="1" operator="equal">
      <formula>"出"</formula>
    </cfRule>
  </conditionalFormatting>
  <conditionalFormatting sqref="S48">
    <cfRule type="cellIs" dxfId="569" priority="1341" stopIfTrue="1" operator="equal">
      <formula>"休"</formula>
    </cfRule>
    <cfRule type="cellIs" dxfId="568" priority="1342" stopIfTrue="1" operator="equal">
      <formula>"出"</formula>
    </cfRule>
  </conditionalFormatting>
  <conditionalFormatting sqref="B49:B79">
    <cfRule type="cellIs" dxfId="567" priority="1339" operator="equal">
      <formula>"日"</formula>
    </cfRule>
    <cfRule type="cellIs" dxfId="566" priority="1340" operator="equal">
      <formula>"土"</formula>
    </cfRule>
  </conditionalFormatting>
  <conditionalFormatting sqref="B49:B79">
    <cfRule type="cellIs" dxfId="565" priority="1337" operator="equal">
      <formula>"日"</formula>
    </cfRule>
    <cfRule type="cellIs" dxfId="564" priority="1338" operator="equal">
      <formula>"土"</formula>
    </cfRule>
  </conditionalFormatting>
  <conditionalFormatting sqref="F48">
    <cfRule type="cellIs" dxfId="563" priority="1285" stopIfTrue="1" operator="equal">
      <formula>"休"</formula>
    </cfRule>
    <cfRule type="cellIs" dxfId="562" priority="1286" stopIfTrue="1" operator="equal">
      <formula>"出"</formula>
    </cfRule>
  </conditionalFormatting>
  <conditionalFormatting sqref="M48 O48">
    <cfRule type="cellIs" dxfId="561" priority="1335" stopIfTrue="1" operator="equal">
      <formula>"休"</formula>
    </cfRule>
    <cfRule type="cellIs" dxfId="560" priority="1336" stopIfTrue="1" operator="equal">
      <formula>"出"</formula>
    </cfRule>
  </conditionalFormatting>
  <conditionalFormatting sqref="M48 O48">
    <cfRule type="cellIs" dxfId="559" priority="1333" stopIfTrue="1" operator="equal">
      <formula>"休"</formula>
    </cfRule>
    <cfRule type="cellIs" dxfId="558" priority="1334" stopIfTrue="1" operator="equal">
      <formula>"出"</formula>
    </cfRule>
  </conditionalFormatting>
  <conditionalFormatting sqref="I48">
    <cfRule type="cellIs" dxfId="557" priority="1331" stopIfTrue="1" operator="equal">
      <formula>"休"</formula>
    </cfRule>
    <cfRule type="cellIs" dxfId="556" priority="1332" stopIfTrue="1" operator="equal">
      <formula>"出"</formula>
    </cfRule>
  </conditionalFormatting>
  <conditionalFormatting sqref="I48">
    <cfRule type="cellIs" dxfId="555" priority="1329" stopIfTrue="1" operator="equal">
      <formula>"休"</formula>
    </cfRule>
    <cfRule type="cellIs" dxfId="554" priority="1330" stopIfTrue="1" operator="equal">
      <formula>"出"</formula>
    </cfRule>
  </conditionalFormatting>
  <conditionalFormatting sqref="G48:H48">
    <cfRule type="cellIs" dxfId="553" priority="1327" stopIfTrue="1" operator="equal">
      <formula>"休"</formula>
    </cfRule>
    <cfRule type="cellIs" dxfId="552" priority="1328" stopIfTrue="1" operator="equal">
      <formula>"出"</formula>
    </cfRule>
  </conditionalFormatting>
  <conditionalFormatting sqref="G48:H48">
    <cfRule type="cellIs" dxfId="551" priority="1325" stopIfTrue="1" operator="equal">
      <formula>"休"</formula>
    </cfRule>
    <cfRule type="cellIs" dxfId="550" priority="1326" stopIfTrue="1" operator="equal">
      <formula>"出"</formula>
    </cfRule>
  </conditionalFormatting>
  <conditionalFormatting sqref="C48">
    <cfRule type="cellIs" dxfId="549" priority="1323" stopIfTrue="1" operator="equal">
      <formula>"休"</formula>
    </cfRule>
    <cfRule type="cellIs" dxfId="548" priority="1324" stopIfTrue="1" operator="equal">
      <formula>"出"</formula>
    </cfRule>
  </conditionalFormatting>
  <conditionalFormatting sqref="C48">
    <cfRule type="cellIs" dxfId="547" priority="1321" stopIfTrue="1" operator="equal">
      <formula>"休"</formula>
    </cfRule>
    <cfRule type="cellIs" dxfId="546" priority="1322" stopIfTrue="1" operator="equal">
      <formula>"出"</formula>
    </cfRule>
  </conditionalFormatting>
  <conditionalFormatting sqref="I48">
    <cfRule type="cellIs" dxfId="545" priority="1319" stopIfTrue="1" operator="equal">
      <formula>"休"</formula>
    </cfRule>
    <cfRule type="cellIs" dxfId="544" priority="1320" stopIfTrue="1" operator="equal">
      <formula>"出"</formula>
    </cfRule>
  </conditionalFormatting>
  <conditionalFormatting sqref="I48">
    <cfRule type="cellIs" dxfId="543" priority="1317" stopIfTrue="1" operator="equal">
      <formula>"休"</formula>
    </cfRule>
    <cfRule type="cellIs" dxfId="542" priority="1318" stopIfTrue="1" operator="equal">
      <formula>"出"</formula>
    </cfRule>
  </conditionalFormatting>
  <conditionalFormatting sqref="E48">
    <cfRule type="cellIs" dxfId="541" priority="1315" stopIfTrue="1" operator="equal">
      <formula>"休"</formula>
    </cfRule>
    <cfRule type="cellIs" dxfId="540" priority="1316" stopIfTrue="1" operator="equal">
      <formula>"出"</formula>
    </cfRule>
  </conditionalFormatting>
  <conditionalFormatting sqref="E48">
    <cfRule type="cellIs" dxfId="539" priority="1313" stopIfTrue="1" operator="equal">
      <formula>"休"</formula>
    </cfRule>
    <cfRule type="cellIs" dxfId="538" priority="1314" stopIfTrue="1" operator="equal">
      <formula>"出"</formula>
    </cfRule>
  </conditionalFormatting>
  <conditionalFormatting sqref="I48">
    <cfRule type="cellIs" dxfId="537" priority="1311" stopIfTrue="1" operator="equal">
      <formula>"休"</formula>
    </cfRule>
    <cfRule type="cellIs" dxfId="536" priority="1312" stopIfTrue="1" operator="equal">
      <formula>"出"</formula>
    </cfRule>
  </conditionalFormatting>
  <conditionalFormatting sqref="I48">
    <cfRule type="cellIs" dxfId="535" priority="1309" stopIfTrue="1" operator="equal">
      <formula>"休"</formula>
    </cfRule>
    <cfRule type="cellIs" dxfId="534" priority="1310" stopIfTrue="1" operator="equal">
      <formula>"出"</formula>
    </cfRule>
  </conditionalFormatting>
  <conditionalFormatting sqref="L48">
    <cfRule type="cellIs" dxfId="533" priority="1303" stopIfTrue="1" operator="equal">
      <formula>"休"</formula>
    </cfRule>
    <cfRule type="cellIs" dxfId="532" priority="1304" stopIfTrue="1" operator="equal">
      <formula>"出"</formula>
    </cfRule>
  </conditionalFormatting>
  <conditionalFormatting sqref="L48">
    <cfRule type="cellIs" dxfId="531" priority="1301" stopIfTrue="1" operator="equal">
      <formula>"休"</formula>
    </cfRule>
    <cfRule type="cellIs" dxfId="530" priority="1302" stopIfTrue="1" operator="equal">
      <formula>"出"</formula>
    </cfRule>
  </conditionalFormatting>
  <conditionalFormatting sqref="L48">
    <cfRule type="cellIs" dxfId="529" priority="1307" stopIfTrue="1" operator="equal">
      <formula>"休"</formula>
    </cfRule>
    <cfRule type="cellIs" dxfId="528" priority="1308" stopIfTrue="1" operator="equal">
      <formula>"出"</formula>
    </cfRule>
  </conditionalFormatting>
  <conditionalFormatting sqref="L48">
    <cfRule type="cellIs" dxfId="527" priority="1305" stopIfTrue="1" operator="equal">
      <formula>"休"</formula>
    </cfRule>
    <cfRule type="cellIs" dxfId="526" priority="1306" stopIfTrue="1" operator="equal">
      <formula>"出"</formula>
    </cfRule>
  </conditionalFormatting>
  <conditionalFormatting sqref="L48">
    <cfRule type="cellIs" dxfId="525" priority="1299" stopIfTrue="1" operator="equal">
      <formula>"休"</formula>
    </cfRule>
    <cfRule type="cellIs" dxfId="524" priority="1300" stopIfTrue="1" operator="equal">
      <formula>"出"</formula>
    </cfRule>
  </conditionalFormatting>
  <conditionalFormatting sqref="L48">
    <cfRule type="cellIs" dxfId="523" priority="1297" stopIfTrue="1" operator="equal">
      <formula>"休"</formula>
    </cfRule>
    <cfRule type="cellIs" dxfId="522" priority="1298" stopIfTrue="1" operator="equal">
      <formula>"出"</formula>
    </cfRule>
  </conditionalFormatting>
  <conditionalFormatting sqref="J48">
    <cfRule type="cellIs" dxfId="521" priority="1295" stopIfTrue="1" operator="equal">
      <formula>"休"</formula>
    </cfRule>
    <cfRule type="cellIs" dxfId="520" priority="1296" stopIfTrue="1" operator="equal">
      <formula>"出"</formula>
    </cfRule>
  </conditionalFormatting>
  <conditionalFormatting sqref="J48">
    <cfRule type="cellIs" dxfId="519" priority="1293" stopIfTrue="1" operator="equal">
      <formula>"休"</formula>
    </cfRule>
    <cfRule type="cellIs" dxfId="518" priority="1294" stopIfTrue="1" operator="equal">
      <formula>"出"</formula>
    </cfRule>
  </conditionalFormatting>
  <conditionalFormatting sqref="K48">
    <cfRule type="cellIs" dxfId="517" priority="1291" stopIfTrue="1" operator="equal">
      <formula>"休"</formula>
    </cfRule>
    <cfRule type="cellIs" dxfId="516" priority="1292" stopIfTrue="1" operator="equal">
      <formula>"出"</formula>
    </cfRule>
  </conditionalFormatting>
  <conditionalFormatting sqref="K48">
    <cfRule type="cellIs" dxfId="515" priority="1289" stopIfTrue="1" operator="equal">
      <formula>"休"</formula>
    </cfRule>
    <cfRule type="cellIs" dxfId="514" priority="1290" stopIfTrue="1" operator="equal">
      <formula>"出"</formula>
    </cfRule>
  </conditionalFormatting>
  <conditionalFormatting sqref="F48">
    <cfRule type="cellIs" dxfId="513" priority="1287" stopIfTrue="1" operator="equal">
      <formula>"休"</formula>
    </cfRule>
    <cfRule type="cellIs" dxfId="512" priority="1288" stopIfTrue="1" operator="equal">
      <formula>"出"</formula>
    </cfRule>
  </conditionalFormatting>
  <conditionalFormatting sqref="AM49:AM74">
    <cfRule type="cellIs" dxfId="511" priority="791" stopIfTrue="1" operator="equal">
      <formula>"休"</formula>
    </cfRule>
    <cfRule type="cellIs" dxfId="510" priority="792" stopIfTrue="1" operator="equal">
      <formula>"出"</formula>
    </cfRule>
  </conditionalFormatting>
  <conditionalFormatting sqref="AY114:AY115">
    <cfRule type="cellIs" dxfId="509" priority="1101" stopIfTrue="1" operator="equal">
      <formula>"休"</formula>
    </cfRule>
    <cfRule type="cellIs" dxfId="508" priority="1102" stopIfTrue="1" operator="equal">
      <formula>"出"</formula>
    </cfRule>
  </conditionalFormatting>
  <conditionalFormatting sqref="AH49:AI58">
    <cfRule type="cellIs" dxfId="507" priority="811" stopIfTrue="1" operator="equal">
      <formula>"休"</formula>
    </cfRule>
    <cfRule type="cellIs" dxfId="506" priority="812" stopIfTrue="1" operator="equal">
      <formula>"出"</formula>
    </cfRule>
  </conditionalFormatting>
  <conditionalFormatting sqref="AL49:AL74">
    <cfRule type="cellIs" dxfId="505" priority="793" stopIfTrue="1" operator="equal">
      <formula>"休"</formula>
    </cfRule>
    <cfRule type="cellIs" dxfId="504" priority="794" stopIfTrue="1" operator="equal">
      <formula>"出"</formula>
    </cfRule>
  </conditionalFormatting>
  <conditionalFormatting sqref="AL49:AL74">
    <cfRule type="cellIs" dxfId="503" priority="795" stopIfTrue="1" operator="equal">
      <formula>"休"</formula>
    </cfRule>
    <cfRule type="cellIs" dxfId="502" priority="796" stopIfTrue="1" operator="equal">
      <formula>"出"</formula>
    </cfRule>
  </conditionalFormatting>
  <conditionalFormatting sqref="AQ49:AQ74">
    <cfRule type="cellIs" dxfId="501" priority="787" stopIfTrue="1" operator="equal">
      <formula>"休"</formula>
    </cfRule>
    <cfRule type="cellIs" dxfId="500" priority="788" stopIfTrue="1" operator="equal">
      <formula>"出"</formula>
    </cfRule>
  </conditionalFormatting>
  <conditionalFormatting sqref="V85:AK89 V90:V94 W90:AK115">
    <cfRule type="cellIs" dxfId="499" priority="775" stopIfTrue="1" operator="equal">
      <formula>"休"</formula>
    </cfRule>
    <cfRule type="cellIs" dxfId="498" priority="776" stopIfTrue="1" operator="equal">
      <formula>"出"</formula>
    </cfRule>
  </conditionalFormatting>
  <conditionalFormatting sqref="AF22">
    <cfRule type="cellIs" dxfId="497" priority="839" stopIfTrue="1" operator="equal">
      <formula>"休"</formula>
    </cfRule>
    <cfRule type="cellIs" dxfId="496" priority="840" stopIfTrue="1" operator="equal">
      <formula>"出"</formula>
    </cfRule>
  </conditionalFormatting>
  <conditionalFormatting sqref="AF22">
    <cfRule type="containsText" dxfId="495" priority="838" operator="containsText" text="有休">
      <formula>NOT(ISERROR(SEARCH("有休",AF22)))</formula>
    </cfRule>
  </conditionalFormatting>
  <conditionalFormatting sqref="AG13:AG43">
    <cfRule type="cellIs" dxfId="494" priority="834" stopIfTrue="1" operator="equal">
      <formula>"休"</formula>
    </cfRule>
    <cfRule type="cellIs" dxfId="493" priority="835" stopIfTrue="1" operator="equal">
      <formula>"出"</formula>
    </cfRule>
  </conditionalFormatting>
  <conditionalFormatting sqref="AH13:AI22">
    <cfRule type="containsText" dxfId="492" priority="833" operator="containsText" text="有休">
      <formula>NOT(ISERROR(SEARCH("有休",AH13)))</formula>
    </cfRule>
  </conditionalFormatting>
  <conditionalFormatting sqref="AG49:AG58">
    <cfRule type="cellIs" dxfId="491" priority="815" stopIfTrue="1" operator="equal">
      <formula>"休"</formula>
    </cfRule>
    <cfRule type="cellIs" dxfId="490" priority="816" stopIfTrue="1" operator="equal">
      <formula>"出"</formula>
    </cfRule>
  </conditionalFormatting>
  <conditionalFormatting sqref="AG49:AG58">
    <cfRule type="cellIs" dxfId="489" priority="813" stopIfTrue="1" operator="equal">
      <formula>"休"</formula>
    </cfRule>
    <cfRule type="cellIs" dxfId="488" priority="814" stopIfTrue="1" operator="equal">
      <formula>"ヤ"</formula>
    </cfRule>
  </conditionalFormatting>
  <conditionalFormatting sqref="AP49:AP74">
    <cfRule type="cellIs" dxfId="487" priority="785" stopIfTrue="1" operator="equal">
      <formula>"休"</formula>
    </cfRule>
    <cfRule type="cellIs" dxfId="486" priority="786" stopIfTrue="1" operator="equal">
      <formula>"出"</formula>
    </cfRule>
  </conditionalFormatting>
  <conditionalFormatting sqref="Q85:Q94">
    <cfRule type="cellIs" dxfId="485" priority="781" stopIfTrue="1" operator="equal">
      <formula>"休"</formula>
    </cfRule>
    <cfRule type="cellIs" dxfId="484" priority="782" stopIfTrue="1" operator="equal">
      <formula>"出"</formula>
    </cfRule>
  </conditionalFormatting>
  <conditionalFormatting sqref="Q85:Q94">
    <cfRule type="cellIs" dxfId="483" priority="779" stopIfTrue="1" operator="equal">
      <formula>"休"</formula>
    </cfRule>
    <cfRule type="cellIs" dxfId="482" priority="780" stopIfTrue="1" operator="equal">
      <formula>"出"</formula>
    </cfRule>
  </conditionalFormatting>
  <conditionalFormatting sqref="R85:S115">
    <cfRule type="cellIs" dxfId="481" priority="777" stopIfTrue="1" operator="equal">
      <formula>"休"</formula>
    </cfRule>
    <cfRule type="cellIs" dxfId="480" priority="778" stopIfTrue="1" operator="equal">
      <formula>"出"</formula>
    </cfRule>
  </conditionalFormatting>
  <conditionalFormatting sqref="AO85:AO113">
    <cfRule type="cellIs" dxfId="479" priority="773" stopIfTrue="1" operator="equal">
      <formula>"休"</formula>
    </cfRule>
    <cfRule type="cellIs" dxfId="478" priority="774" stopIfTrue="1" operator="equal">
      <formula>"出"</formula>
    </cfRule>
  </conditionalFormatting>
  <conditionalFormatting sqref="AP85:AY113">
    <cfRule type="cellIs" dxfId="477" priority="769" stopIfTrue="1" operator="equal">
      <formula>"休"</formula>
    </cfRule>
    <cfRule type="cellIs" dxfId="476" priority="770" stopIfTrue="1" operator="equal">
      <formula>"出"</formula>
    </cfRule>
  </conditionalFormatting>
  <conditionalFormatting sqref="AY85:AY113">
    <cfRule type="cellIs" dxfId="475" priority="765" stopIfTrue="1" operator="equal">
      <formula>"休"</formula>
    </cfRule>
    <cfRule type="cellIs" dxfId="474" priority="766" stopIfTrue="1" operator="equal">
      <formula>"出"</formula>
    </cfRule>
  </conditionalFormatting>
  <conditionalFormatting sqref="B13:B43">
    <cfRule type="cellIs" dxfId="473" priority="763" operator="equal">
      <formula>"日"</formula>
    </cfRule>
    <cfRule type="cellIs" dxfId="472" priority="764" operator="equal">
      <formula>"土"</formula>
    </cfRule>
  </conditionalFormatting>
  <conditionalFormatting sqref="B13:B43">
    <cfRule type="cellIs" dxfId="471" priority="761" operator="equal">
      <formula>"日"</formula>
    </cfRule>
    <cfRule type="cellIs" dxfId="470" priority="762" operator="equal">
      <formula>"土"</formula>
    </cfRule>
  </conditionalFormatting>
  <conditionalFormatting sqref="C119:D119">
    <cfRule type="cellIs" dxfId="469" priority="721" stopIfTrue="1" operator="equal">
      <formula>"休"</formula>
    </cfRule>
    <cfRule type="cellIs" dxfId="468" priority="722" stopIfTrue="1" operator="equal">
      <formula>"出"</formula>
    </cfRule>
  </conditionalFormatting>
  <conditionalFormatting sqref="Q23:R43">
    <cfRule type="cellIs" dxfId="467" priority="711" stopIfTrue="1" operator="equal">
      <formula>"休"</formula>
    </cfRule>
    <cfRule type="cellIs" dxfId="466" priority="712" stopIfTrue="1" operator="equal">
      <formula>"出"</formula>
    </cfRule>
  </conditionalFormatting>
  <conditionalFormatting sqref="P23:P43">
    <cfRule type="cellIs" dxfId="465" priority="709" stopIfTrue="1" operator="equal">
      <formula>"休"</formula>
    </cfRule>
    <cfRule type="cellIs" dxfId="464" priority="710" stopIfTrue="1" operator="equal">
      <formula>"出"</formula>
    </cfRule>
  </conditionalFormatting>
  <conditionalFormatting sqref="P23:P43">
    <cfRule type="cellIs" dxfId="463" priority="707" stopIfTrue="1" operator="equal">
      <formula>"休"</formula>
    </cfRule>
    <cfRule type="cellIs" dxfId="462" priority="708" stopIfTrue="1" operator="equal">
      <formula>"出"</formula>
    </cfRule>
  </conditionalFormatting>
  <conditionalFormatting sqref="Q13:R22">
    <cfRule type="cellIs" dxfId="461" priority="673" stopIfTrue="1" operator="equal">
      <formula>"休"</formula>
    </cfRule>
    <cfRule type="cellIs" dxfId="460" priority="674" stopIfTrue="1" operator="equal">
      <formula>"出"</formula>
    </cfRule>
  </conditionalFormatting>
  <conditionalFormatting sqref="P13:P20 P22">
    <cfRule type="cellIs" dxfId="459" priority="671" stopIfTrue="1" operator="equal">
      <formula>"休"</formula>
    </cfRule>
    <cfRule type="cellIs" dxfId="458" priority="672" stopIfTrue="1" operator="equal">
      <formula>"出"</formula>
    </cfRule>
  </conditionalFormatting>
  <conditionalFormatting sqref="P13:P20 P22">
    <cfRule type="cellIs" dxfId="457" priority="669" stopIfTrue="1" operator="equal">
      <formula>"休"</formula>
    </cfRule>
    <cfRule type="cellIs" dxfId="456" priority="670" stopIfTrue="1" operator="equal">
      <formula>"出"</formula>
    </cfRule>
  </conditionalFormatting>
  <conditionalFormatting sqref="P21">
    <cfRule type="cellIs" dxfId="455" priority="631" stopIfTrue="1" operator="equal">
      <formula>"休"</formula>
    </cfRule>
    <cfRule type="cellIs" dxfId="454" priority="632" stopIfTrue="1" operator="equal">
      <formula>"出"</formula>
    </cfRule>
  </conditionalFormatting>
  <conditionalFormatting sqref="P21">
    <cfRule type="cellIs" dxfId="453" priority="629" stopIfTrue="1" operator="equal">
      <formula>"休"</formula>
    </cfRule>
    <cfRule type="cellIs" dxfId="452" priority="630" stopIfTrue="1" operator="equal">
      <formula>"出"</formula>
    </cfRule>
  </conditionalFormatting>
  <conditionalFormatting sqref="AH43">
    <cfRule type="cellIs" dxfId="451" priority="541" stopIfTrue="1" operator="equal">
      <formula>"休"</formula>
    </cfRule>
    <cfRule type="cellIs" dxfId="450" priority="542" stopIfTrue="1" operator="equal">
      <formula>"出"</formula>
    </cfRule>
  </conditionalFormatting>
  <conditionalFormatting sqref="AH43">
    <cfRule type="containsText" dxfId="449" priority="540" operator="containsText" text="有休">
      <formula>NOT(ISERROR(SEARCH("有休",AH43)))</formula>
    </cfRule>
  </conditionalFormatting>
  <conditionalFormatting sqref="AO57 AO59 AO62 AO67:AO69">
    <cfRule type="cellIs" dxfId="448" priority="510" stopIfTrue="1" operator="equal">
      <formula>"休"</formula>
    </cfRule>
    <cfRule type="cellIs" dxfId="447" priority="511" stopIfTrue="1" operator="equal">
      <formula>"出"</formula>
    </cfRule>
  </conditionalFormatting>
  <conditionalFormatting sqref="AQ13:AQ44">
    <cfRule type="cellIs" dxfId="446" priority="470" stopIfTrue="1" operator="equal">
      <formula>"休"</formula>
    </cfRule>
    <cfRule type="cellIs" dxfId="445" priority="471" stopIfTrue="1" operator="equal">
      <formula>"出"</formula>
    </cfRule>
  </conditionalFormatting>
  <conditionalFormatting sqref="AQ13:AQ43">
    <cfRule type="containsText" dxfId="444" priority="469" operator="containsText" text="有休">
      <formula>NOT(ISERROR(SEARCH("有休",AQ13)))</formula>
    </cfRule>
  </conditionalFormatting>
  <conditionalFormatting sqref="AO49:AO52">
    <cfRule type="cellIs" dxfId="443" priority="295" stopIfTrue="1" operator="equal">
      <formula>"休"</formula>
    </cfRule>
    <cfRule type="cellIs" dxfId="442" priority="296" stopIfTrue="1" operator="equal">
      <formula>"出"</formula>
    </cfRule>
  </conditionalFormatting>
  <conditionalFormatting sqref="AO53:AO54">
    <cfRule type="cellIs" dxfId="441" priority="293" stopIfTrue="1" operator="equal">
      <formula>"休"</formula>
    </cfRule>
    <cfRule type="cellIs" dxfId="440" priority="294" stopIfTrue="1" operator="equal">
      <formula>"出"</formula>
    </cfRule>
  </conditionalFormatting>
  <conditionalFormatting sqref="AO55:AO56">
    <cfRule type="cellIs" dxfId="439" priority="291" stopIfTrue="1" operator="equal">
      <formula>"休"</formula>
    </cfRule>
    <cfRule type="cellIs" dxfId="438" priority="292" stopIfTrue="1" operator="equal">
      <formula>"出"</formula>
    </cfRule>
  </conditionalFormatting>
  <conditionalFormatting sqref="AO58">
    <cfRule type="cellIs" dxfId="437" priority="289" stopIfTrue="1" operator="equal">
      <formula>"休"</formula>
    </cfRule>
    <cfRule type="cellIs" dxfId="436" priority="290" stopIfTrue="1" operator="equal">
      <formula>"出"</formula>
    </cfRule>
  </conditionalFormatting>
  <conditionalFormatting sqref="AO60:AO61">
    <cfRule type="cellIs" dxfId="435" priority="287" stopIfTrue="1" operator="equal">
      <formula>"休"</formula>
    </cfRule>
    <cfRule type="cellIs" dxfId="434" priority="288" stopIfTrue="1" operator="equal">
      <formula>"出"</formula>
    </cfRule>
  </conditionalFormatting>
  <conditionalFormatting sqref="AO63:AO66">
    <cfRule type="cellIs" dxfId="433" priority="285" stopIfTrue="1" operator="equal">
      <formula>"休"</formula>
    </cfRule>
    <cfRule type="cellIs" dxfId="432" priority="286" stopIfTrue="1" operator="equal">
      <formula>"出"</formula>
    </cfRule>
  </conditionalFormatting>
  <conditionalFormatting sqref="AO74:AO78">
    <cfRule type="cellIs" dxfId="431" priority="283" stopIfTrue="1" operator="equal">
      <formula>"休"</formula>
    </cfRule>
    <cfRule type="cellIs" dxfId="430" priority="284" stopIfTrue="1" operator="equal">
      <formula>"出"</formula>
    </cfRule>
  </conditionalFormatting>
  <conditionalFormatting sqref="AO72:AO73">
    <cfRule type="cellIs" dxfId="429" priority="281" stopIfTrue="1" operator="equal">
      <formula>"休"</formula>
    </cfRule>
    <cfRule type="cellIs" dxfId="428" priority="282" stopIfTrue="1" operator="equal">
      <formula>"出"</formula>
    </cfRule>
  </conditionalFormatting>
  <conditionalFormatting sqref="AO70">
    <cfRule type="cellIs" dxfId="427" priority="279" stopIfTrue="1" operator="equal">
      <formula>"休"</formula>
    </cfRule>
    <cfRule type="cellIs" dxfId="426" priority="280" stopIfTrue="1" operator="equal">
      <formula>"出"</formula>
    </cfRule>
  </conditionalFormatting>
  <conditionalFormatting sqref="AO71">
    <cfRule type="cellIs" dxfId="425" priority="277" stopIfTrue="1" operator="equal">
      <formula>"休"</formula>
    </cfRule>
    <cfRule type="cellIs" dxfId="424" priority="278" stopIfTrue="1" operator="equal">
      <formula>"出"</formula>
    </cfRule>
  </conditionalFormatting>
  <conditionalFormatting sqref="AN75:AN79">
    <cfRule type="cellIs" dxfId="423" priority="271" stopIfTrue="1" operator="equal">
      <formula>"休"</formula>
    </cfRule>
    <cfRule type="cellIs" dxfId="422" priority="272" stopIfTrue="1" operator="equal">
      <formula>"出"</formula>
    </cfRule>
  </conditionalFormatting>
  <conditionalFormatting sqref="AN49:AN74">
    <cfRule type="cellIs" dxfId="421" priority="269" stopIfTrue="1" operator="equal">
      <formula>"休"</formula>
    </cfRule>
    <cfRule type="cellIs" dxfId="420" priority="270" stopIfTrue="1" operator="equal">
      <formula>"出"</formula>
    </cfRule>
  </conditionalFormatting>
  <conditionalFormatting sqref="AD33">
    <cfRule type="cellIs" dxfId="419" priority="267" stopIfTrue="1" operator="equal">
      <formula>"休"</formula>
    </cfRule>
    <cfRule type="cellIs" dxfId="418" priority="268" stopIfTrue="1" operator="equal">
      <formula>"出"</formula>
    </cfRule>
  </conditionalFormatting>
  <conditionalFormatting sqref="AD33">
    <cfRule type="containsText" dxfId="417" priority="266" operator="containsText" text="有休">
      <formula>NOT(ISERROR(SEARCH("有休",AD33)))</formula>
    </cfRule>
  </conditionalFormatting>
  <conditionalFormatting sqref="R59:R79">
    <cfRule type="cellIs" dxfId="416" priority="256" stopIfTrue="1" operator="equal">
      <formula>"休"</formula>
    </cfRule>
    <cfRule type="cellIs" dxfId="415" priority="257" stopIfTrue="1" operator="equal">
      <formula>"出"</formula>
    </cfRule>
  </conditionalFormatting>
  <conditionalFormatting sqref="R59:R79">
    <cfRule type="cellIs" dxfId="414" priority="254" stopIfTrue="1" operator="equal">
      <formula>"休"</formula>
    </cfRule>
    <cfRule type="cellIs" dxfId="413" priority="255" stopIfTrue="1" operator="equal">
      <formula>"ヤ"</formula>
    </cfRule>
  </conditionalFormatting>
  <conditionalFormatting sqref="R49:R58">
    <cfRule type="cellIs" dxfId="412" priority="252" stopIfTrue="1" operator="equal">
      <formula>"休"</formula>
    </cfRule>
    <cfRule type="cellIs" dxfId="411" priority="253" stopIfTrue="1" operator="equal">
      <formula>"出"</formula>
    </cfRule>
  </conditionalFormatting>
  <conditionalFormatting sqref="R49:R58">
    <cfRule type="cellIs" dxfId="410" priority="250" stopIfTrue="1" operator="equal">
      <formula>"休"</formula>
    </cfRule>
    <cfRule type="cellIs" dxfId="409" priority="251" stopIfTrue="1" operator="equal">
      <formula>"ヤ"</formula>
    </cfRule>
  </conditionalFormatting>
  <conditionalFormatting sqref="G59:K59 M58:O59 L49:O49 L51:O57 M50:O50 G60:O79">
    <cfRule type="cellIs" dxfId="408" priority="248" stopIfTrue="1" operator="equal">
      <formula>"休"</formula>
    </cfRule>
    <cfRule type="cellIs" dxfId="407" priority="249" stopIfTrue="1" operator="equal">
      <formula>"出"</formula>
    </cfRule>
  </conditionalFormatting>
  <conditionalFormatting sqref="C74:F79 C58:E73">
    <cfRule type="cellIs" dxfId="406" priority="246" stopIfTrue="1" operator="equal">
      <formula>"休"</formula>
    </cfRule>
    <cfRule type="cellIs" dxfId="405" priority="247" stopIfTrue="1" operator="equal">
      <formula>"出"</formula>
    </cfRule>
  </conditionalFormatting>
  <conditionalFormatting sqref="C56:D56 F56:K56 C49:K55">
    <cfRule type="cellIs" dxfId="404" priority="242" stopIfTrue="1" operator="equal">
      <formula>"休"</formula>
    </cfRule>
    <cfRule type="cellIs" dxfId="403" priority="243" stopIfTrue="1" operator="equal">
      <formula>"出"</formula>
    </cfRule>
  </conditionalFormatting>
  <conditionalFormatting sqref="C57:K57 F58:F73 H58:K58">
    <cfRule type="cellIs" dxfId="402" priority="244" stopIfTrue="1" operator="equal">
      <formula>"休"</formula>
    </cfRule>
    <cfRule type="cellIs" dxfId="401" priority="245" stopIfTrue="1" operator="equal">
      <formula>"出"</formula>
    </cfRule>
  </conditionalFormatting>
  <conditionalFormatting sqref="P59:Q79">
    <cfRule type="cellIs" dxfId="400" priority="240" stopIfTrue="1" operator="equal">
      <formula>"休"</formula>
    </cfRule>
    <cfRule type="cellIs" dxfId="399" priority="241" stopIfTrue="1" operator="equal">
      <formula>"出"</formula>
    </cfRule>
  </conditionalFormatting>
  <conditionalFormatting sqref="P49:Q58">
    <cfRule type="cellIs" dxfId="398" priority="238" stopIfTrue="1" operator="equal">
      <formula>"休"</formula>
    </cfRule>
    <cfRule type="cellIs" dxfId="397" priority="239" stopIfTrue="1" operator="equal">
      <formula>"出"</formula>
    </cfRule>
  </conditionalFormatting>
  <conditionalFormatting sqref="S59:U79">
    <cfRule type="cellIs" dxfId="396" priority="236" stopIfTrue="1" operator="equal">
      <formula>"休"</formula>
    </cfRule>
    <cfRule type="cellIs" dxfId="395" priority="237" stopIfTrue="1" operator="equal">
      <formula>"出"</formula>
    </cfRule>
  </conditionalFormatting>
  <conditionalFormatting sqref="S59:U79">
    <cfRule type="cellIs" dxfId="394" priority="234" stopIfTrue="1" operator="equal">
      <formula>"休"</formula>
    </cfRule>
    <cfRule type="cellIs" dxfId="393" priority="235" stopIfTrue="1" operator="equal">
      <formula>"出"</formula>
    </cfRule>
  </conditionalFormatting>
  <conditionalFormatting sqref="S49:U56">
    <cfRule type="cellIs" dxfId="392" priority="226" stopIfTrue="1" operator="equal">
      <formula>"休"</formula>
    </cfRule>
    <cfRule type="cellIs" dxfId="391" priority="227" stopIfTrue="1" operator="equal">
      <formula>"出"</formula>
    </cfRule>
  </conditionalFormatting>
  <conditionalFormatting sqref="S49:U56">
    <cfRule type="cellIs" dxfId="390" priority="228" stopIfTrue="1" operator="equal">
      <formula>"休"</formula>
    </cfRule>
    <cfRule type="cellIs" dxfId="389" priority="229" stopIfTrue="1" operator="equal">
      <formula>"出"</formula>
    </cfRule>
  </conditionalFormatting>
  <conditionalFormatting sqref="S57:U58">
    <cfRule type="cellIs" dxfId="388" priority="232" stopIfTrue="1" operator="equal">
      <formula>"休"</formula>
    </cfRule>
    <cfRule type="cellIs" dxfId="387" priority="233" stopIfTrue="1" operator="equal">
      <formula>"出"</formula>
    </cfRule>
  </conditionalFormatting>
  <conditionalFormatting sqref="S57:U58">
    <cfRule type="cellIs" dxfId="386" priority="230" stopIfTrue="1" operator="equal">
      <formula>"休"</formula>
    </cfRule>
    <cfRule type="cellIs" dxfId="385" priority="231" stopIfTrue="1" operator="equal">
      <formula>"出"</formula>
    </cfRule>
  </conditionalFormatting>
  <conditionalFormatting sqref="E56">
    <cfRule type="cellIs" dxfId="384" priority="224" stopIfTrue="1" operator="equal">
      <formula>"休"</formula>
    </cfRule>
    <cfRule type="cellIs" dxfId="383" priority="225" stopIfTrue="1" operator="equal">
      <formula>"出"</formula>
    </cfRule>
  </conditionalFormatting>
  <conditionalFormatting sqref="G58">
    <cfRule type="cellIs" dxfId="382" priority="222" stopIfTrue="1" operator="equal">
      <formula>"休"</formula>
    </cfRule>
    <cfRule type="cellIs" dxfId="381" priority="223" stopIfTrue="1" operator="equal">
      <formula>"出"</formula>
    </cfRule>
  </conditionalFormatting>
  <conditionalFormatting sqref="L58:L59">
    <cfRule type="cellIs" dxfId="380" priority="220" stopIfTrue="1" operator="equal">
      <formula>"休"</formula>
    </cfRule>
    <cfRule type="cellIs" dxfId="379" priority="221" stopIfTrue="1" operator="equal">
      <formula>"出"</formula>
    </cfRule>
  </conditionalFormatting>
  <conditionalFormatting sqref="L50">
    <cfRule type="cellIs" dxfId="378" priority="218" stopIfTrue="1" operator="equal">
      <formula>"休"</formula>
    </cfRule>
    <cfRule type="cellIs" dxfId="377" priority="219" stopIfTrue="1" operator="equal">
      <formula>"出"</formula>
    </cfRule>
  </conditionalFormatting>
  <conditionalFormatting sqref="G25:H25 F24:H24 D24 G23:H23 F26:H43 D26:D33 D35:D43">
    <cfRule type="cellIs" dxfId="376" priority="216" stopIfTrue="1" operator="equal">
      <formula>"休"</formula>
    </cfRule>
    <cfRule type="cellIs" dxfId="375" priority="217" stopIfTrue="1" operator="equal">
      <formula>"出"</formula>
    </cfRule>
  </conditionalFormatting>
  <conditionalFormatting sqref="G25:H25 F24:H24 D24 G23:H23 F26:H43 D26:D33 D35:D43">
    <cfRule type="cellIs" dxfId="374" priority="214" stopIfTrue="1" operator="equal">
      <formula>"休"</formula>
    </cfRule>
    <cfRule type="cellIs" dxfId="373" priority="215" stopIfTrue="1" operator="equal">
      <formula>"出"</formula>
    </cfRule>
  </conditionalFormatting>
  <conditionalFormatting sqref="I23:I43">
    <cfRule type="cellIs" dxfId="372" priority="212" stopIfTrue="1" operator="equal">
      <formula>"休"</formula>
    </cfRule>
    <cfRule type="cellIs" dxfId="371" priority="213" stopIfTrue="1" operator="equal">
      <formula>"出"</formula>
    </cfRule>
  </conditionalFormatting>
  <conditionalFormatting sqref="I23:I43">
    <cfRule type="cellIs" dxfId="370" priority="210" stopIfTrue="1" operator="equal">
      <formula>"休"</formula>
    </cfRule>
    <cfRule type="cellIs" dxfId="369" priority="211" stopIfTrue="1" operator="equal">
      <formula>"出"</formula>
    </cfRule>
  </conditionalFormatting>
  <conditionalFormatting sqref="E30:E32 E24:E28 E34:E43">
    <cfRule type="cellIs" dxfId="368" priority="208" stopIfTrue="1" operator="equal">
      <formula>"休"</formula>
    </cfRule>
    <cfRule type="cellIs" dxfId="367" priority="209" stopIfTrue="1" operator="equal">
      <formula>"出"</formula>
    </cfRule>
  </conditionalFormatting>
  <conditionalFormatting sqref="E30:E32 E24:E28 E34:E43">
    <cfRule type="cellIs" dxfId="366" priority="206" stopIfTrue="1" operator="equal">
      <formula>"休"</formula>
    </cfRule>
    <cfRule type="cellIs" dxfId="365" priority="207" stopIfTrue="1" operator="equal">
      <formula>"出"</formula>
    </cfRule>
  </conditionalFormatting>
  <conditionalFormatting sqref="C23:C43">
    <cfRule type="cellIs" dxfId="364" priority="204" stopIfTrue="1" operator="equal">
      <formula>"休"</formula>
    </cfRule>
    <cfRule type="cellIs" dxfId="363" priority="205" stopIfTrue="1" operator="equal">
      <formula>"出"</formula>
    </cfRule>
  </conditionalFormatting>
  <conditionalFormatting sqref="C23:C43">
    <cfRule type="cellIs" dxfId="362" priority="202" stopIfTrue="1" operator="equal">
      <formula>"休"</formula>
    </cfRule>
    <cfRule type="cellIs" dxfId="361" priority="203" stopIfTrue="1" operator="equal">
      <formula>"出"</formula>
    </cfRule>
  </conditionalFormatting>
  <conditionalFormatting sqref="E29">
    <cfRule type="cellIs" dxfId="360" priority="200" stopIfTrue="1" operator="equal">
      <formula>"休"</formula>
    </cfRule>
    <cfRule type="cellIs" dxfId="359" priority="201" stopIfTrue="1" operator="equal">
      <formula>"出"</formula>
    </cfRule>
  </conditionalFormatting>
  <conditionalFormatting sqref="E29">
    <cfRule type="cellIs" dxfId="358" priority="198" stopIfTrue="1" operator="equal">
      <formula>"休"</formula>
    </cfRule>
    <cfRule type="cellIs" dxfId="357" priority="199" stopIfTrue="1" operator="equal">
      <formula>"出"</formula>
    </cfRule>
  </conditionalFormatting>
  <conditionalFormatting sqref="D21">
    <cfRule type="cellIs" dxfId="356" priority="188" stopIfTrue="1" operator="equal">
      <formula>"休"</formula>
    </cfRule>
    <cfRule type="cellIs" dxfId="355" priority="189" stopIfTrue="1" operator="equal">
      <formula>"出"</formula>
    </cfRule>
  </conditionalFormatting>
  <conditionalFormatting sqref="D21">
    <cfRule type="cellIs" dxfId="354" priority="186" stopIfTrue="1" operator="equal">
      <formula>"休"</formula>
    </cfRule>
    <cfRule type="cellIs" dxfId="353" priority="187" stopIfTrue="1" operator="equal">
      <formula>"出"</formula>
    </cfRule>
  </conditionalFormatting>
  <conditionalFormatting sqref="I21:I22">
    <cfRule type="cellIs" dxfId="352" priority="184" stopIfTrue="1" operator="equal">
      <formula>"休"</formula>
    </cfRule>
    <cfRule type="cellIs" dxfId="351" priority="185" stopIfTrue="1" operator="equal">
      <formula>"出"</formula>
    </cfRule>
  </conditionalFormatting>
  <conditionalFormatting sqref="I21:I22">
    <cfRule type="cellIs" dxfId="350" priority="182" stopIfTrue="1" operator="equal">
      <formula>"休"</formula>
    </cfRule>
    <cfRule type="cellIs" dxfId="349" priority="183" stopIfTrue="1" operator="equal">
      <formula>"出"</formula>
    </cfRule>
  </conditionalFormatting>
  <conditionalFormatting sqref="E21:E22">
    <cfRule type="cellIs" dxfId="348" priority="180" stopIfTrue="1" operator="equal">
      <formula>"休"</formula>
    </cfRule>
    <cfRule type="cellIs" dxfId="347" priority="181" stopIfTrue="1" operator="equal">
      <formula>"出"</formula>
    </cfRule>
  </conditionalFormatting>
  <conditionalFormatting sqref="E21:E22">
    <cfRule type="cellIs" dxfId="346" priority="178" stopIfTrue="1" operator="equal">
      <formula>"休"</formula>
    </cfRule>
    <cfRule type="cellIs" dxfId="345" priority="179" stopIfTrue="1" operator="equal">
      <formula>"出"</formula>
    </cfRule>
  </conditionalFormatting>
  <conditionalFormatting sqref="E19">
    <cfRule type="cellIs" dxfId="344" priority="168" stopIfTrue="1" operator="equal">
      <formula>"休"</formula>
    </cfRule>
    <cfRule type="cellIs" dxfId="343" priority="169" stopIfTrue="1" operator="equal">
      <formula>"出"</formula>
    </cfRule>
  </conditionalFormatting>
  <conditionalFormatting sqref="E19">
    <cfRule type="cellIs" dxfId="342" priority="166" stopIfTrue="1" operator="equal">
      <formula>"休"</formula>
    </cfRule>
    <cfRule type="cellIs" dxfId="341" priority="167" stopIfTrue="1" operator="equal">
      <formula>"出"</formula>
    </cfRule>
  </conditionalFormatting>
  <conditionalFormatting sqref="C21:C22">
    <cfRule type="cellIs" dxfId="340" priority="176" stopIfTrue="1" operator="equal">
      <formula>"休"</formula>
    </cfRule>
    <cfRule type="cellIs" dxfId="339" priority="177" stopIfTrue="1" operator="equal">
      <formula>"出"</formula>
    </cfRule>
  </conditionalFormatting>
  <conditionalFormatting sqref="C21:C22">
    <cfRule type="cellIs" dxfId="338" priority="174" stopIfTrue="1" operator="equal">
      <formula>"休"</formula>
    </cfRule>
    <cfRule type="cellIs" dxfId="337" priority="175" stopIfTrue="1" operator="equal">
      <formula>"出"</formula>
    </cfRule>
  </conditionalFormatting>
  <conditionalFormatting sqref="C13:C20">
    <cfRule type="cellIs" dxfId="336" priority="172" stopIfTrue="1" operator="equal">
      <formula>"休"</formula>
    </cfRule>
    <cfRule type="cellIs" dxfId="335" priority="173" stopIfTrue="1" operator="equal">
      <formula>"出"</formula>
    </cfRule>
  </conditionalFormatting>
  <conditionalFormatting sqref="C13:C20">
    <cfRule type="cellIs" dxfId="334" priority="170" stopIfTrue="1" operator="equal">
      <formula>"休"</formula>
    </cfRule>
    <cfRule type="cellIs" dxfId="333" priority="171" stopIfTrue="1" operator="equal">
      <formula>"出"</formula>
    </cfRule>
  </conditionalFormatting>
  <conditionalFormatting sqref="I13:I20">
    <cfRule type="cellIs" dxfId="332" priority="196" stopIfTrue="1" operator="equal">
      <formula>"休"</formula>
    </cfRule>
    <cfRule type="cellIs" dxfId="331" priority="197" stopIfTrue="1" operator="equal">
      <formula>"出"</formula>
    </cfRule>
  </conditionalFormatting>
  <conditionalFormatting sqref="I13:I20">
    <cfRule type="cellIs" dxfId="330" priority="194" stopIfTrue="1" operator="equal">
      <formula>"休"</formula>
    </cfRule>
    <cfRule type="cellIs" dxfId="329" priority="195" stopIfTrue="1" operator="equal">
      <formula>"出"</formula>
    </cfRule>
  </conditionalFormatting>
  <conditionalFormatting sqref="I21 E20 D13:D20 E13:H17 G18:H18 F19:H22">
    <cfRule type="cellIs" dxfId="328" priority="192" stopIfTrue="1" operator="equal">
      <formula>"休"</formula>
    </cfRule>
    <cfRule type="cellIs" dxfId="327" priority="193" stopIfTrue="1" operator="equal">
      <formula>"出"</formula>
    </cfRule>
  </conditionalFormatting>
  <conditionalFormatting sqref="I21 E20 D13:D20 E13:H17 G18:H18 F19:H22">
    <cfRule type="cellIs" dxfId="326" priority="190" stopIfTrue="1" operator="equal">
      <formula>"休"</formula>
    </cfRule>
    <cfRule type="cellIs" dxfId="325" priority="191" stopIfTrue="1" operator="equal">
      <formula>"出"</formula>
    </cfRule>
  </conditionalFormatting>
  <conditionalFormatting sqref="E18:F18">
    <cfRule type="cellIs" dxfId="324" priority="164" stopIfTrue="1" operator="equal">
      <formula>"休"</formula>
    </cfRule>
    <cfRule type="cellIs" dxfId="323" priority="165" stopIfTrue="1" operator="equal">
      <formula>"出"</formula>
    </cfRule>
  </conditionalFormatting>
  <conditionalFormatting sqref="E18:F18">
    <cfRule type="cellIs" dxfId="322" priority="162" stopIfTrue="1" operator="equal">
      <formula>"休"</formula>
    </cfRule>
    <cfRule type="cellIs" dxfId="321" priority="163" stopIfTrue="1" operator="equal">
      <formula>"出"</formula>
    </cfRule>
  </conditionalFormatting>
  <conditionalFormatting sqref="D23">
    <cfRule type="cellIs" dxfId="320" priority="160" stopIfTrue="1" operator="equal">
      <formula>"休"</formula>
    </cfRule>
    <cfRule type="cellIs" dxfId="319" priority="161" stopIfTrue="1" operator="equal">
      <formula>"出"</formula>
    </cfRule>
  </conditionalFormatting>
  <conditionalFormatting sqref="D23">
    <cfRule type="cellIs" dxfId="318" priority="158" stopIfTrue="1" operator="equal">
      <formula>"休"</formula>
    </cfRule>
    <cfRule type="cellIs" dxfId="317" priority="159" stopIfTrue="1" operator="equal">
      <formula>"出"</formula>
    </cfRule>
  </conditionalFormatting>
  <conditionalFormatting sqref="D25">
    <cfRule type="cellIs" dxfId="316" priority="156" stopIfTrue="1" operator="equal">
      <formula>"休"</formula>
    </cfRule>
    <cfRule type="cellIs" dxfId="315" priority="157" stopIfTrue="1" operator="equal">
      <formula>"出"</formula>
    </cfRule>
  </conditionalFormatting>
  <conditionalFormatting sqref="D25">
    <cfRule type="cellIs" dxfId="314" priority="154" stopIfTrue="1" operator="equal">
      <formula>"休"</formula>
    </cfRule>
    <cfRule type="cellIs" dxfId="313" priority="155" stopIfTrue="1" operator="equal">
      <formula>"出"</formula>
    </cfRule>
  </conditionalFormatting>
  <conditionalFormatting sqref="F23">
    <cfRule type="cellIs" dxfId="312" priority="152" stopIfTrue="1" operator="equal">
      <formula>"休"</formula>
    </cfRule>
    <cfRule type="cellIs" dxfId="311" priority="153" stopIfTrue="1" operator="equal">
      <formula>"出"</formula>
    </cfRule>
  </conditionalFormatting>
  <conditionalFormatting sqref="F23">
    <cfRule type="cellIs" dxfId="310" priority="150" stopIfTrue="1" operator="equal">
      <formula>"休"</formula>
    </cfRule>
    <cfRule type="cellIs" dxfId="309" priority="151" stopIfTrue="1" operator="equal">
      <formula>"出"</formula>
    </cfRule>
  </conditionalFormatting>
  <conditionalFormatting sqref="D34">
    <cfRule type="cellIs" dxfId="308" priority="144" stopIfTrue="1" operator="equal">
      <formula>"休"</formula>
    </cfRule>
    <cfRule type="cellIs" dxfId="307" priority="145" stopIfTrue="1" operator="equal">
      <formula>"出"</formula>
    </cfRule>
  </conditionalFormatting>
  <conditionalFormatting sqref="D34">
    <cfRule type="cellIs" dxfId="306" priority="142" stopIfTrue="1" operator="equal">
      <formula>"休"</formula>
    </cfRule>
    <cfRule type="cellIs" dxfId="305" priority="143" stopIfTrue="1" operator="equal">
      <formula>"出"</formula>
    </cfRule>
  </conditionalFormatting>
  <conditionalFormatting sqref="L21">
    <cfRule type="cellIs" dxfId="304" priority="108" stopIfTrue="1" operator="equal">
      <formula>"休"</formula>
    </cfRule>
    <cfRule type="cellIs" dxfId="303" priority="109" stopIfTrue="1" operator="equal">
      <formula>"出"</formula>
    </cfRule>
  </conditionalFormatting>
  <conditionalFormatting sqref="K22">
    <cfRule type="cellIs" dxfId="302" priority="124" stopIfTrue="1" operator="equal">
      <formula>"休"</formula>
    </cfRule>
    <cfRule type="cellIs" dxfId="301" priority="125" stopIfTrue="1" operator="equal">
      <formula>"出"</formula>
    </cfRule>
    <cfRule type="cellIs" dxfId="300" priority="126" stopIfTrue="1" operator="equal">
      <formula>"休"</formula>
    </cfRule>
    <cfRule type="cellIs" dxfId="299" priority="127" stopIfTrue="1" operator="equal">
      <formula>"出"</formula>
    </cfRule>
  </conditionalFormatting>
  <conditionalFormatting sqref="L22">
    <cfRule type="cellIs" dxfId="298" priority="128" stopIfTrue="1" operator="equal">
      <formula>"休"</formula>
    </cfRule>
    <cfRule type="cellIs" dxfId="297" priority="129" stopIfTrue="1" operator="equal">
      <formula>"出"</formula>
    </cfRule>
    <cfRule type="cellIs" dxfId="296" priority="130" stopIfTrue="1" operator="equal">
      <formula>"休"</formula>
    </cfRule>
    <cfRule type="cellIs" dxfId="295" priority="131" stopIfTrue="1" operator="equal">
      <formula>"出"</formula>
    </cfRule>
  </conditionalFormatting>
  <conditionalFormatting sqref="K13:K21">
    <cfRule type="cellIs" dxfId="294" priority="114" stopIfTrue="1" operator="equal">
      <formula>"休"</formula>
    </cfRule>
    <cfRule type="cellIs" dxfId="293" priority="115" stopIfTrue="1" operator="equal">
      <formula>"出"</formula>
    </cfRule>
    <cfRule type="cellIs" dxfId="292" priority="116" stopIfTrue="1" operator="equal">
      <formula>"休"</formula>
    </cfRule>
    <cfRule type="cellIs" dxfId="291" priority="117" stopIfTrue="1" operator="equal">
      <formula>"出"</formula>
    </cfRule>
  </conditionalFormatting>
  <conditionalFormatting sqref="K23:K43">
    <cfRule type="cellIs" dxfId="290" priority="132" stopIfTrue="1" operator="equal">
      <formula>"休"</formula>
    </cfRule>
    <cfRule type="cellIs" dxfId="289" priority="133" stopIfTrue="1" operator="equal">
      <formula>"出"</formula>
    </cfRule>
    <cfRule type="cellIs" dxfId="288" priority="134" stopIfTrue="1" operator="equal">
      <formula>"休"</formula>
    </cfRule>
    <cfRule type="cellIs" dxfId="287" priority="135" stopIfTrue="1" operator="equal">
      <formula>"出"</formula>
    </cfRule>
  </conditionalFormatting>
  <conditionalFormatting sqref="L13:L20">
    <cfRule type="cellIs" dxfId="286" priority="118" stopIfTrue="1" operator="equal">
      <formula>"休"</formula>
    </cfRule>
    <cfRule type="cellIs" dxfId="285" priority="119" stopIfTrue="1" operator="equal">
      <formula>"出"</formula>
    </cfRule>
  </conditionalFormatting>
  <conditionalFormatting sqref="L23:L43">
    <cfRule type="cellIs" dxfId="284" priority="136" stopIfTrue="1" operator="equal">
      <formula>"休"</formula>
    </cfRule>
    <cfRule type="cellIs" dxfId="283" priority="137" stopIfTrue="1" operator="equal">
      <formula>"出"</formula>
    </cfRule>
  </conditionalFormatting>
  <conditionalFormatting sqref="M13:M20">
    <cfRule type="cellIs" dxfId="282" priority="120" stopIfTrue="1" operator="equal">
      <formula>"休"</formula>
    </cfRule>
    <cfRule type="cellIs" dxfId="281" priority="121" stopIfTrue="1" operator="equal">
      <formula>"出"</formula>
    </cfRule>
  </conditionalFormatting>
  <conditionalFormatting sqref="M21:M24">
    <cfRule type="cellIs" dxfId="280" priority="110" stopIfTrue="1" operator="equal">
      <formula>"休"</formula>
    </cfRule>
    <cfRule type="cellIs" dxfId="279" priority="111" stopIfTrue="1" operator="equal">
      <formula>"出"</formula>
    </cfRule>
  </conditionalFormatting>
  <conditionalFormatting sqref="M25:M43">
    <cfRule type="cellIs" dxfId="278" priority="138" stopIfTrue="1" operator="equal">
      <formula>"休"</formula>
    </cfRule>
    <cfRule type="cellIs" dxfId="277" priority="139" stopIfTrue="1" operator="equal">
      <formula>"出"</formula>
    </cfRule>
  </conditionalFormatting>
  <conditionalFormatting sqref="L13:M20">
    <cfRule type="cellIs" dxfId="276" priority="122" stopIfTrue="1" operator="equal">
      <formula>"休"</formula>
    </cfRule>
    <cfRule type="cellIs" dxfId="275" priority="123" stopIfTrue="1" operator="equal">
      <formula>"出"</formula>
    </cfRule>
  </conditionalFormatting>
  <conditionalFormatting sqref="L21:M21 M22:M24">
    <cfRule type="cellIs" dxfId="274" priority="112" stopIfTrue="1" operator="equal">
      <formula>"休"</formula>
    </cfRule>
    <cfRule type="cellIs" dxfId="273" priority="113" stopIfTrue="1" operator="equal">
      <formula>"出"</formula>
    </cfRule>
  </conditionalFormatting>
  <conditionalFormatting sqref="L23:L24 L25:M43">
    <cfRule type="cellIs" dxfId="272" priority="140" stopIfTrue="1" operator="equal">
      <formula>"休"</formula>
    </cfRule>
    <cfRule type="cellIs" dxfId="271" priority="141" stopIfTrue="1" operator="equal">
      <formula>"出"</formula>
    </cfRule>
  </conditionalFormatting>
  <conditionalFormatting sqref="O23:O43">
    <cfRule type="cellIs" dxfId="270" priority="106" stopIfTrue="1" operator="equal">
      <formula>"休"</formula>
    </cfRule>
    <cfRule type="cellIs" dxfId="269" priority="107" stopIfTrue="1" operator="equal">
      <formula>"出"</formula>
    </cfRule>
  </conditionalFormatting>
  <conditionalFormatting sqref="O23:O43">
    <cfRule type="cellIs" dxfId="268" priority="104" stopIfTrue="1" operator="equal">
      <formula>"休"</formula>
    </cfRule>
    <cfRule type="cellIs" dxfId="267" priority="105" stopIfTrue="1" operator="equal">
      <formula>"出"</formula>
    </cfRule>
  </conditionalFormatting>
  <conditionalFormatting sqref="N23:N43">
    <cfRule type="cellIs" dxfId="266" priority="102" stopIfTrue="1" operator="equal">
      <formula>"休"</formula>
    </cfRule>
    <cfRule type="cellIs" dxfId="265" priority="103" stopIfTrue="1" operator="equal">
      <formula>"出"</formula>
    </cfRule>
  </conditionalFormatting>
  <conditionalFormatting sqref="N23:N43">
    <cfRule type="cellIs" dxfId="264" priority="100" stopIfTrue="1" operator="equal">
      <formula>"休"</formula>
    </cfRule>
    <cfRule type="cellIs" dxfId="263" priority="101" stopIfTrue="1" operator="equal">
      <formula>"出"</formula>
    </cfRule>
  </conditionalFormatting>
  <conditionalFormatting sqref="O22">
    <cfRule type="cellIs" dxfId="262" priority="98" stopIfTrue="1" operator="equal">
      <formula>"休"</formula>
    </cfRule>
    <cfRule type="cellIs" dxfId="261" priority="99" stopIfTrue="1" operator="equal">
      <formula>"出"</formula>
    </cfRule>
  </conditionalFormatting>
  <conditionalFormatting sqref="O22">
    <cfRule type="cellIs" dxfId="260" priority="96" stopIfTrue="1" operator="equal">
      <formula>"休"</formula>
    </cfRule>
    <cfRule type="cellIs" dxfId="259" priority="97" stopIfTrue="1" operator="equal">
      <formula>"出"</formula>
    </cfRule>
  </conditionalFormatting>
  <conditionalFormatting sqref="N22">
    <cfRule type="cellIs" dxfId="258" priority="94" stopIfTrue="1" operator="equal">
      <formula>"休"</formula>
    </cfRule>
    <cfRule type="cellIs" dxfId="257" priority="95" stopIfTrue="1" operator="equal">
      <formula>"出"</formula>
    </cfRule>
  </conditionalFormatting>
  <conditionalFormatting sqref="N22">
    <cfRule type="cellIs" dxfId="256" priority="92" stopIfTrue="1" operator="equal">
      <formula>"休"</formula>
    </cfRule>
    <cfRule type="cellIs" dxfId="255" priority="93" stopIfTrue="1" operator="equal">
      <formula>"出"</formula>
    </cfRule>
  </conditionalFormatting>
  <conditionalFormatting sqref="O13:O20">
    <cfRule type="cellIs" dxfId="254" priority="90" stopIfTrue="1" operator="equal">
      <formula>"休"</formula>
    </cfRule>
    <cfRule type="cellIs" dxfId="253" priority="91" stopIfTrue="1" operator="equal">
      <formula>"出"</formula>
    </cfRule>
  </conditionalFormatting>
  <conditionalFormatting sqref="O13:O20">
    <cfRule type="cellIs" dxfId="252" priority="88" stopIfTrue="1" operator="equal">
      <formula>"休"</formula>
    </cfRule>
    <cfRule type="cellIs" dxfId="251" priority="89" stopIfTrue="1" operator="equal">
      <formula>"出"</formula>
    </cfRule>
  </conditionalFormatting>
  <conditionalFormatting sqref="N16:N20">
    <cfRule type="cellIs" dxfId="250" priority="86" stopIfTrue="1" operator="equal">
      <formula>"休"</formula>
    </cfRule>
    <cfRule type="cellIs" dxfId="249" priority="87" stopIfTrue="1" operator="equal">
      <formula>"出"</formula>
    </cfRule>
  </conditionalFormatting>
  <conditionalFormatting sqref="N16:N20">
    <cfRule type="cellIs" dxfId="248" priority="84" stopIfTrue="1" operator="equal">
      <formula>"休"</formula>
    </cfRule>
    <cfRule type="cellIs" dxfId="247" priority="85" stopIfTrue="1" operator="equal">
      <formula>"出"</formula>
    </cfRule>
  </conditionalFormatting>
  <conditionalFormatting sqref="N13">
    <cfRule type="cellIs" dxfId="246" priority="82" stopIfTrue="1" operator="equal">
      <formula>"休"</formula>
    </cfRule>
    <cfRule type="cellIs" dxfId="245" priority="83" stopIfTrue="1" operator="equal">
      <formula>"出"</formula>
    </cfRule>
  </conditionalFormatting>
  <conditionalFormatting sqref="N13">
    <cfRule type="cellIs" dxfId="244" priority="80" stopIfTrue="1" operator="equal">
      <formula>"休"</formula>
    </cfRule>
    <cfRule type="cellIs" dxfId="243" priority="81" stopIfTrue="1" operator="equal">
      <formula>"出"</formula>
    </cfRule>
  </conditionalFormatting>
  <conditionalFormatting sqref="N14">
    <cfRule type="cellIs" dxfId="242" priority="78" stopIfTrue="1" operator="equal">
      <formula>"休"</formula>
    </cfRule>
    <cfRule type="cellIs" dxfId="241" priority="79" stopIfTrue="1" operator="equal">
      <formula>"出"</formula>
    </cfRule>
  </conditionalFormatting>
  <conditionalFormatting sqref="N14">
    <cfRule type="cellIs" dxfId="240" priority="76" stopIfTrue="1" operator="equal">
      <formula>"休"</formula>
    </cfRule>
    <cfRule type="cellIs" dxfId="239" priority="77" stopIfTrue="1" operator="equal">
      <formula>"出"</formula>
    </cfRule>
  </conditionalFormatting>
  <conditionalFormatting sqref="N15">
    <cfRule type="cellIs" dxfId="238" priority="74" stopIfTrue="1" operator="equal">
      <formula>"休"</formula>
    </cfRule>
    <cfRule type="cellIs" dxfId="237" priority="75" stopIfTrue="1" operator="equal">
      <formula>"出"</formula>
    </cfRule>
  </conditionalFormatting>
  <conditionalFormatting sqref="N15">
    <cfRule type="cellIs" dxfId="236" priority="72" stopIfTrue="1" operator="equal">
      <formula>"休"</formula>
    </cfRule>
    <cfRule type="cellIs" dxfId="235" priority="73" stopIfTrue="1" operator="equal">
      <formula>"出"</formula>
    </cfRule>
  </conditionalFormatting>
  <conditionalFormatting sqref="O21">
    <cfRule type="cellIs" dxfId="234" priority="70" stopIfTrue="1" operator="equal">
      <formula>"休"</formula>
    </cfRule>
    <cfRule type="cellIs" dxfId="233" priority="71" stopIfTrue="1" operator="equal">
      <formula>"出"</formula>
    </cfRule>
  </conditionalFormatting>
  <conditionalFormatting sqref="O21">
    <cfRule type="cellIs" dxfId="232" priority="68" stopIfTrue="1" operator="equal">
      <formula>"休"</formula>
    </cfRule>
    <cfRule type="cellIs" dxfId="231" priority="69" stopIfTrue="1" operator="equal">
      <formula>"出"</formula>
    </cfRule>
  </conditionalFormatting>
  <conditionalFormatting sqref="N21">
    <cfRule type="cellIs" dxfId="230" priority="66" stopIfTrue="1" operator="equal">
      <formula>"休"</formula>
    </cfRule>
    <cfRule type="cellIs" dxfId="229" priority="67" stopIfTrue="1" operator="equal">
      <formula>"出"</formula>
    </cfRule>
  </conditionalFormatting>
  <conditionalFormatting sqref="N21">
    <cfRule type="cellIs" dxfId="228" priority="64" stopIfTrue="1" operator="equal">
      <formula>"休"</formula>
    </cfRule>
    <cfRule type="cellIs" dxfId="227" priority="65" stopIfTrue="1" operator="equal">
      <formula>"出"</formula>
    </cfRule>
  </conditionalFormatting>
  <conditionalFormatting sqref="AD49:AF79">
    <cfRule type="cellIs" dxfId="226" priority="62" stopIfTrue="1" operator="equal">
      <formula>"休"</formula>
    </cfRule>
    <cfRule type="cellIs" dxfId="225" priority="63" stopIfTrue="1" operator="equal">
      <formula>"ヤ"</formula>
    </cfRule>
  </conditionalFormatting>
  <conditionalFormatting sqref="X59:Y79">
    <cfRule type="cellIs" dxfId="224" priority="60" stopIfTrue="1" operator="equal">
      <formula>"休"</formula>
    </cfRule>
    <cfRule type="cellIs" dxfId="223" priority="61" stopIfTrue="1" operator="equal">
      <formula>"出"</formula>
    </cfRule>
  </conditionalFormatting>
  <conditionalFormatting sqref="AC59:AC79">
    <cfRule type="cellIs" dxfId="222" priority="58" stopIfTrue="1" operator="equal">
      <formula>"休"</formula>
    </cfRule>
    <cfRule type="cellIs" dxfId="221" priority="59" stopIfTrue="1" operator="equal">
      <formula>"ヤ"</formula>
    </cfRule>
  </conditionalFormatting>
  <conditionalFormatting sqref="Z59:Z79">
    <cfRule type="cellIs" dxfId="220" priority="56" stopIfTrue="1" operator="equal">
      <formula>"休"</formula>
    </cfRule>
    <cfRule type="cellIs" dxfId="219" priority="57" stopIfTrue="1" operator="equal">
      <formula>"ヤ"</formula>
    </cfRule>
  </conditionalFormatting>
  <conditionalFormatting sqref="AA59:AA79">
    <cfRule type="cellIs" dxfId="218" priority="54" stopIfTrue="1" operator="equal">
      <formula>"休"</formula>
    </cfRule>
    <cfRule type="cellIs" dxfId="217" priority="55" stopIfTrue="1" operator="equal">
      <formula>"出"</formula>
    </cfRule>
  </conditionalFormatting>
  <conditionalFormatting sqref="AB59:AB64 AB67:AB71 AB74:AB79">
    <cfRule type="cellIs" dxfId="216" priority="52" stopIfTrue="1" operator="equal">
      <formula>"休"</formula>
    </cfRule>
    <cfRule type="cellIs" dxfId="215" priority="53" stopIfTrue="1" operator="equal">
      <formula>"出"</formula>
    </cfRule>
  </conditionalFormatting>
  <conditionalFormatting sqref="X49:Y58">
    <cfRule type="cellIs" dxfId="214" priority="50" stopIfTrue="1" operator="equal">
      <formula>"休"</formula>
    </cfRule>
    <cfRule type="cellIs" dxfId="213" priority="51" stopIfTrue="1" operator="equal">
      <formula>"出"</formula>
    </cfRule>
  </conditionalFormatting>
  <conditionalFormatting sqref="AB49:AB58">
    <cfRule type="cellIs" dxfId="212" priority="42" stopIfTrue="1" operator="equal">
      <formula>"休"</formula>
    </cfRule>
    <cfRule type="cellIs" dxfId="211" priority="43" stopIfTrue="1" operator="equal">
      <formula>"出"</formula>
    </cfRule>
  </conditionalFormatting>
  <conditionalFormatting sqref="AC49:AC58">
    <cfRule type="cellIs" dxfId="210" priority="48" stopIfTrue="1" operator="equal">
      <formula>"休"</formula>
    </cfRule>
    <cfRule type="cellIs" dxfId="209" priority="49" stopIfTrue="1" operator="equal">
      <formula>"ヤ"</formula>
    </cfRule>
  </conditionalFormatting>
  <conditionalFormatting sqref="Z49:Z58">
    <cfRule type="cellIs" dxfId="208" priority="46" stopIfTrue="1" operator="equal">
      <formula>"休"</formula>
    </cfRule>
    <cfRule type="cellIs" dxfId="207" priority="47" stopIfTrue="1" operator="equal">
      <formula>"ヤ"</formula>
    </cfRule>
  </conditionalFormatting>
  <conditionalFormatting sqref="AA49:AA58">
    <cfRule type="cellIs" dxfId="206" priority="44" stopIfTrue="1" operator="equal">
      <formula>"休"</formula>
    </cfRule>
    <cfRule type="cellIs" dxfId="205" priority="45" stopIfTrue="1" operator="equal">
      <formula>"出"</formula>
    </cfRule>
  </conditionalFormatting>
  <conditionalFormatting sqref="AB66">
    <cfRule type="cellIs" dxfId="204" priority="40" stopIfTrue="1" operator="equal">
      <formula>"休"</formula>
    </cfRule>
    <cfRule type="cellIs" dxfId="203" priority="41" stopIfTrue="1" operator="equal">
      <formula>"出"</formula>
    </cfRule>
  </conditionalFormatting>
  <conditionalFormatting sqref="AB65">
    <cfRule type="cellIs" dxfId="202" priority="38" stopIfTrue="1" operator="equal">
      <formula>"休"</formula>
    </cfRule>
    <cfRule type="cellIs" dxfId="201" priority="39" stopIfTrue="1" operator="equal">
      <formula>"出"</formula>
    </cfRule>
  </conditionalFormatting>
  <conditionalFormatting sqref="AB73">
    <cfRule type="cellIs" dxfId="200" priority="36" stopIfTrue="1" operator="equal">
      <formula>"休"</formula>
    </cfRule>
    <cfRule type="cellIs" dxfId="199" priority="37" stopIfTrue="1" operator="equal">
      <formula>"出"</formula>
    </cfRule>
  </conditionalFormatting>
  <conditionalFormatting sqref="AB72">
    <cfRule type="cellIs" dxfId="198" priority="34" stopIfTrue="1" operator="equal">
      <formula>"休"</formula>
    </cfRule>
    <cfRule type="cellIs" dxfId="197" priority="35" stopIfTrue="1" operator="equal">
      <formula>"出"</formula>
    </cfRule>
  </conditionalFormatting>
  <conditionalFormatting sqref="J44">
    <cfRule type="cellIs" dxfId="196" priority="32" stopIfTrue="1" operator="equal">
      <formula>"休"</formula>
    </cfRule>
    <cfRule type="cellIs" dxfId="195" priority="33" stopIfTrue="1" operator="equal">
      <formula>"出"</formula>
    </cfRule>
  </conditionalFormatting>
  <conditionalFormatting sqref="J23:J43">
    <cfRule type="cellIs" dxfId="194" priority="30" stopIfTrue="1" operator="equal">
      <formula>"休"</formula>
    </cfRule>
    <cfRule type="cellIs" dxfId="193" priority="31" stopIfTrue="1" operator="equal">
      <formula>"出"</formula>
    </cfRule>
  </conditionalFormatting>
  <conditionalFormatting sqref="J23:J43">
    <cfRule type="cellIs" dxfId="192" priority="28" stopIfTrue="1" operator="equal">
      <formula>"休"</formula>
    </cfRule>
    <cfRule type="cellIs" dxfId="191" priority="29" stopIfTrue="1" operator="equal">
      <formula>"出"</formula>
    </cfRule>
  </conditionalFormatting>
  <conditionalFormatting sqref="J21:J22">
    <cfRule type="cellIs" dxfId="190" priority="22" stopIfTrue="1" operator="equal">
      <formula>"休"</formula>
    </cfRule>
    <cfRule type="cellIs" dxfId="189" priority="23" stopIfTrue="1" operator="equal">
      <formula>"出"</formula>
    </cfRule>
  </conditionalFormatting>
  <conditionalFormatting sqref="J21:J22">
    <cfRule type="cellIs" dxfId="188" priority="20" stopIfTrue="1" operator="equal">
      <formula>"休"</formula>
    </cfRule>
    <cfRule type="cellIs" dxfId="187" priority="21" stopIfTrue="1" operator="equal">
      <formula>"出"</formula>
    </cfRule>
  </conditionalFormatting>
  <conditionalFormatting sqref="J13:J20">
    <cfRule type="cellIs" dxfId="186" priority="26" stopIfTrue="1" operator="equal">
      <formula>"休"</formula>
    </cfRule>
    <cfRule type="cellIs" dxfId="185" priority="27" stopIfTrue="1" operator="equal">
      <formula>"出"</formula>
    </cfRule>
  </conditionalFormatting>
  <conditionalFormatting sqref="J13:J20">
    <cfRule type="cellIs" dxfId="184" priority="24" stopIfTrue="1" operator="equal">
      <formula>"休"</formula>
    </cfRule>
    <cfRule type="cellIs" dxfId="183" priority="25" stopIfTrue="1" operator="equal">
      <formula>"出"</formula>
    </cfRule>
  </conditionalFormatting>
  <conditionalFormatting sqref="AE22">
    <cfRule type="cellIs" dxfId="182" priority="18" stopIfTrue="1" operator="equal">
      <formula>"休"</formula>
    </cfRule>
    <cfRule type="cellIs" dxfId="181" priority="19" stopIfTrue="1" operator="equal">
      <formula>"出"</formula>
    </cfRule>
  </conditionalFormatting>
  <conditionalFormatting sqref="AE22">
    <cfRule type="containsText" dxfId="180" priority="17" operator="containsText" text="有休">
      <formula>NOT(ISERROR(SEARCH("有休",AE22)))</formula>
    </cfRule>
  </conditionalFormatting>
  <conditionalFormatting sqref="E23">
    <cfRule type="cellIs" dxfId="179" priority="15" stopIfTrue="1" operator="equal">
      <formula>"休"</formula>
    </cfRule>
    <cfRule type="cellIs" dxfId="178" priority="16" stopIfTrue="1" operator="equal">
      <formula>"出"</formula>
    </cfRule>
  </conditionalFormatting>
  <conditionalFormatting sqref="E23">
    <cfRule type="cellIs" dxfId="177" priority="13" stopIfTrue="1" operator="equal">
      <formula>"休"</formula>
    </cfRule>
    <cfRule type="cellIs" dxfId="176" priority="14" stopIfTrue="1" operator="equal">
      <formula>"出"</formula>
    </cfRule>
  </conditionalFormatting>
  <conditionalFormatting sqref="E33">
    <cfRule type="cellIs" dxfId="175" priority="11" stopIfTrue="1" operator="equal">
      <formula>"休"</formula>
    </cfRule>
    <cfRule type="cellIs" dxfId="174" priority="12" stopIfTrue="1" operator="equal">
      <formula>"出"</formula>
    </cfRule>
  </conditionalFormatting>
  <conditionalFormatting sqref="E33">
    <cfRule type="cellIs" dxfId="173" priority="9" stopIfTrue="1" operator="equal">
      <formula>"休"</formula>
    </cfRule>
    <cfRule type="cellIs" dxfId="172" priority="10" stopIfTrue="1" operator="equal">
      <formula>"出"</formula>
    </cfRule>
  </conditionalFormatting>
  <conditionalFormatting sqref="F25">
    <cfRule type="cellIs" dxfId="171" priority="7" stopIfTrue="1" operator="equal">
      <formula>"休"</formula>
    </cfRule>
    <cfRule type="cellIs" dxfId="170" priority="8" stopIfTrue="1" operator="equal">
      <formula>"出"</formula>
    </cfRule>
  </conditionalFormatting>
  <conditionalFormatting sqref="F25">
    <cfRule type="cellIs" dxfId="169" priority="5" stopIfTrue="1" operator="equal">
      <formula>"休"</formula>
    </cfRule>
    <cfRule type="cellIs" dxfId="168" priority="6" stopIfTrue="1" operator="equal">
      <formula>"出"</formula>
    </cfRule>
  </conditionalFormatting>
  <conditionalFormatting sqref="D22">
    <cfRule type="cellIs" dxfId="167" priority="3" stopIfTrue="1" operator="equal">
      <formula>"休"</formula>
    </cfRule>
    <cfRule type="cellIs" dxfId="166" priority="4" stopIfTrue="1" operator="equal">
      <formula>"出"</formula>
    </cfRule>
  </conditionalFormatting>
  <conditionalFormatting sqref="D22">
    <cfRule type="cellIs" dxfId="165" priority="1" stopIfTrue="1" operator="equal">
      <formula>"休"</formula>
    </cfRule>
    <cfRule type="cellIs" dxfId="164" priority="2" stopIfTrue="1" operator="equal">
      <formula>"出"</formula>
    </cfRule>
  </conditionalFormatting>
  <printOptions horizontalCentered="1" verticalCentered="1"/>
  <pageMargins left="0" right="0" top="0" bottom="0" header="0" footer="0"/>
  <pageSetup paperSize="9" scale="35" firstPageNumber="0" orientation="portrait" r:id="rId1"/>
  <headerFooter alignWithMargins="0"/>
  <rowBreaks count="1" manualBreakCount="1">
    <brk id="115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7"/>
  <sheetViews>
    <sheetView zoomScale="55" zoomScaleNormal="55" zoomScaleSheetLayoutView="40" workbookViewId="0">
      <selection activeCell="K15" sqref="K15"/>
    </sheetView>
  </sheetViews>
  <sheetFormatPr defaultColWidth="5.5" defaultRowHeight="18.75"/>
  <cols>
    <col min="1" max="3" width="5.5" style="98"/>
    <col min="4" max="4" width="6.375" style="98" customWidth="1"/>
    <col min="5" max="14" width="5.5" style="98"/>
    <col min="15" max="15" width="6.5" style="98" customWidth="1"/>
    <col min="16" max="16" width="6.75" style="98" customWidth="1"/>
    <col min="17" max="17" width="7.125" style="98" customWidth="1"/>
    <col min="18" max="19" width="5.375" style="98" customWidth="1"/>
    <col min="20" max="20" width="5.5" style="98"/>
    <col min="21" max="22" width="6.5" style="98" customWidth="1"/>
    <col min="23" max="23" width="6.75" style="98" customWidth="1"/>
    <col min="24" max="24" width="6.5" style="98" customWidth="1"/>
    <col min="25" max="25" width="5.375" style="98" customWidth="1"/>
    <col min="26" max="28" width="5.5" style="98"/>
    <col min="29" max="29" width="6.75" style="98" customWidth="1"/>
    <col min="30" max="31" width="6.125" style="98" customWidth="1"/>
    <col min="32" max="33" width="5.5" style="98" customWidth="1"/>
    <col min="34" max="36" width="5.5" style="98"/>
    <col min="37" max="37" width="5.125" style="98" customWidth="1"/>
    <col min="38" max="39" width="5.5" style="98"/>
    <col min="40" max="40" width="5.5" style="98" customWidth="1"/>
    <col min="41" max="41" width="0.125" style="98" customWidth="1"/>
    <col min="42" max="49" width="5.5" style="98"/>
    <col min="50" max="50" width="1.5" style="98" customWidth="1"/>
    <col min="51" max="16384" width="5.5" style="98"/>
  </cols>
  <sheetData>
    <row r="1" spans="1:49" ht="18" customHeight="1" thickBot="1">
      <c r="A1" s="686" t="str">
        <f>社員シフト!A1</f>
        <v>21期3月</v>
      </c>
      <c r="B1" s="687"/>
      <c r="C1" s="687"/>
      <c r="D1" s="96"/>
      <c r="E1" s="687" t="str">
        <f>社員シフト!C1</f>
        <v>社員シフト</v>
      </c>
      <c r="F1" s="687"/>
      <c r="G1" s="690"/>
      <c r="H1" s="670"/>
      <c r="I1" s="671"/>
      <c r="J1" s="671"/>
      <c r="K1" s="672" t="s">
        <v>118</v>
      </c>
      <c r="L1" s="673"/>
      <c r="M1" s="673"/>
      <c r="N1" s="674"/>
      <c r="O1" s="97"/>
      <c r="P1" s="97"/>
      <c r="Q1" s="97"/>
      <c r="T1" s="670"/>
      <c r="U1" s="671"/>
      <c r="V1" s="671"/>
      <c r="W1" s="672" t="s">
        <v>118</v>
      </c>
      <c r="X1" s="673"/>
      <c r="Y1" s="673"/>
      <c r="Z1" s="674"/>
      <c r="AA1" s="97"/>
      <c r="AB1" s="97"/>
      <c r="AC1" s="97"/>
      <c r="AG1" s="99"/>
      <c r="AH1" s="669" t="s">
        <v>153</v>
      </c>
      <c r="AI1" s="669"/>
    </row>
    <row r="2" spans="1:49" ht="18" customHeight="1" thickBot="1">
      <c r="A2" s="688"/>
      <c r="B2" s="689"/>
      <c r="C2" s="689"/>
      <c r="D2" s="100"/>
      <c r="E2" s="689"/>
      <c r="F2" s="689"/>
      <c r="G2" s="691"/>
      <c r="H2" s="702" t="s">
        <v>116</v>
      </c>
      <c r="I2" s="703"/>
      <c r="J2" s="703"/>
      <c r="K2" s="697" t="s">
        <v>117</v>
      </c>
      <c r="L2" s="698"/>
      <c r="M2" s="698"/>
      <c r="N2" s="699"/>
      <c r="O2" s="97"/>
      <c r="P2" s="97"/>
      <c r="Q2" s="97"/>
      <c r="T2" s="675" t="s">
        <v>283</v>
      </c>
      <c r="U2" s="676"/>
      <c r="V2" s="676"/>
      <c r="W2" s="677" t="s">
        <v>282</v>
      </c>
      <c r="X2" s="678"/>
      <c r="Y2" s="678"/>
      <c r="Z2" s="679"/>
      <c r="AA2" s="636" t="s">
        <v>141</v>
      </c>
      <c r="AB2" s="637"/>
      <c r="AC2" s="487" t="s">
        <v>279</v>
      </c>
      <c r="AG2" s="101"/>
      <c r="AH2" s="669" t="s">
        <v>154</v>
      </c>
      <c r="AI2" s="669"/>
    </row>
    <row r="3" spans="1:49" ht="18" customHeight="1" thickBot="1">
      <c r="A3" s="704" t="s">
        <v>14</v>
      </c>
      <c r="B3" s="705"/>
      <c r="C3" s="705"/>
      <c r="D3" s="102"/>
      <c r="E3" s="700">
        <f ca="1">TODAY()</f>
        <v>44627</v>
      </c>
      <c r="F3" s="700"/>
      <c r="G3" s="701"/>
      <c r="H3" s="692" t="s">
        <v>309</v>
      </c>
      <c r="I3" s="693"/>
      <c r="J3" s="693"/>
      <c r="K3" s="694" t="s">
        <v>119</v>
      </c>
      <c r="L3" s="695"/>
      <c r="M3" s="695"/>
      <c r="N3" s="696"/>
      <c r="O3" s="636" t="s">
        <v>141</v>
      </c>
      <c r="P3" s="642"/>
      <c r="Q3" s="487" t="s">
        <v>143</v>
      </c>
      <c r="T3" s="680" t="s">
        <v>280</v>
      </c>
      <c r="U3" s="681"/>
      <c r="V3" s="681"/>
      <c r="W3" s="682" t="s">
        <v>281</v>
      </c>
      <c r="X3" s="683"/>
      <c r="Y3" s="683"/>
      <c r="Z3" s="684"/>
      <c r="AA3" s="650" t="s">
        <v>142</v>
      </c>
      <c r="AB3" s="685"/>
      <c r="AC3" s="488" t="s">
        <v>279</v>
      </c>
      <c r="AG3" s="103"/>
      <c r="AH3" s="669" t="s">
        <v>156</v>
      </c>
      <c r="AI3" s="669"/>
    </row>
    <row r="4" spans="1:49" ht="18" customHeight="1">
      <c r="E4" s="104"/>
      <c r="F4" s="104"/>
      <c r="G4" s="104"/>
      <c r="H4" s="692" t="s">
        <v>139</v>
      </c>
      <c r="I4" s="693"/>
      <c r="J4" s="693"/>
      <c r="K4" s="694" t="s">
        <v>140</v>
      </c>
      <c r="L4" s="695"/>
      <c r="M4" s="695"/>
      <c r="N4" s="696"/>
      <c r="O4" s="643" t="s">
        <v>142</v>
      </c>
      <c r="P4" s="644"/>
      <c r="Q4" s="133" t="s">
        <v>143</v>
      </c>
      <c r="AG4" s="105"/>
      <c r="AH4" s="669" t="s">
        <v>155</v>
      </c>
      <c r="AI4" s="669"/>
    </row>
    <row r="5" spans="1:49" ht="18" customHeight="1" thickBot="1">
      <c r="E5" s="104"/>
      <c r="F5" s="104"/>
      <c r="G5" s="104"/>
      <c r="H5" s="645" t="s">
        <v>188</v>
      </c>
      <c r="I5" s="646"/>
      <c r="J5" s="646"/>
      <c r="K5" s="647" t="s">
        <v>189</v>
      </c>
      <c r="L5" s="648"/>
      <c r="M5" s="648"/>
      <c r="N5" s="649"/>
      <c r="O5" s="650" t="s">
        <v>142</v>
      </c>
      <c r="P5" s="651"/>
      <c r="Q5" s="134" t="s">
        <v>294</v>
      </c>
    </row>
    <row r="6" spans="1:49" ht="6.75" customHeight="1" thickBot="1">
      <c r="AU6" s="97"/>
      <c r="AV6" s="97"/>
      <c r="AW6" s="97"/>
    </row>
    <row r="7" spans="1:49" ht="18" customHeight="1" thickBot="1">
      <c r="A7" s="708"/>
      <c r="B7" s="709"/>
      <c r="C7" s="106"/>
      <c r="D7" s="107"/>
      <c r="E7" s="708"/>
      <c r="F7" s="709"/>
      <c r="G7" s="710" t="s">
        <v>114</v>
      </c>
      <c r="H7" s="711"/>
      <c r="I7" s="711"/>
      <c r="J7" s="711"/>
      <c r="K7" s="711"/>
      <c r="L7" s="711"/>
      <c r="M7" s="712"/>
      <c r="N7" s="659"/>
      <c r="O7" s="660"/>
      <c r="P7" s="661" t="s">
        <v>157</v>
      </c>
      <c r="Q7" s="662"/>
      <c r="R7" s="663"/>
      <c r="T7" s="638"/>
      <c r="U7" s="639"/>
      <c r="V7" s="666" t="s">
        <v>295</v>
      </c>
      <c r="W7" s="667"/>
      <c r="X7" s="667"/>
      <c r="Y7" s="667"/>
      <c r="Z7" s="667"/>
      <c r="AA7" s="667"/>
      <c r="AB7" s="667"/>
      <c r="AC7" s="668"/>
      <c r="AE7" s="638"/>
      <c r="AF7" s="652"/>
      <c r="AG7" s="655" t="s">
        <v>187</v>
      </c>
      <c r="AH7" s="656"/>
      <c r="AI7" s="656"/>
      <c r="AJ7" s="656"/>
      <c r="AK7" s="657"/>
    </row>
    <row r="8" spans="1:49" s="154" customFormat="1" ht="18" customHeight="1" thickBot="1">
      <c r="A8" s="142"/>
      <c r="B8" s="143"/>
      <c r="C8" s="144"/>
      <c r="D8" s="145"/>
      <c r="E8" s="142"/>
      <c r="F8" s="143"/>
      <c r="G8" s="146" t="s">
        <v>193</v>
      </c>
      <c r="H8" s="147">
        <v>5004</v>
      </c>
      <c r="I8" s="147">
        <v>5014</v>
      </c>
      <c r="J8" s="147">
        <v>5008</v>
      </c>
      <c r="K8" s="147">
        <v>5052</v>
      </c>
      <c r="L8" s="147">
        <v>5142</v>
      </c>
      <c r="M8" s="148"/>
      <c r="N8" s="149"/>
      <c r="O8" s="150"/>
      <c r="P8" s="151">
        <v>4688</v>
      </c>
      <c r="Q8" s="152">
        <v>3948</v>
      </c>
      <c r="R8" s="153"/>
      <c r="T8" s="466"/>
      <c r="U8" s="497"/>
      <c r="V8" s="489">
        <v>5035</v>
      </c>
      <c r="W8" s="494"/>
      <c r="X8" s="494"/>
      <c r="Y8" s="494"/>
      <c r="Z8" s="494"/>
      <c r="AA8" s="494"/>
      <c r="AB8" s="501"/>
      <c r="AC8" s="498"/>
      <c r="AE8" s="155"/>
      <c r="AF8" s="156"/>
      <c r="AG8" s="217">
        <v>4279</v>
      </c>
      <c r="AH8" s="217">
        <v>5137</v>
      </c>
      <c r="AI8" s="217"/>
      <c r="AJ8" s="217">
        <v>5166</v>
      </c>
      <c r="AK8" s="159"/>
      <c r="AN8" s="98"/>
      <c r="AO8" s="98"/>
      <c r="AP8" s="98"/>
    </row>
    <row r="9" spans="1:49" ht="18" customHeight="1" thickBot="1">
      <c r="A9" s="108" t="s">
        <v>29</v>
      </c>
      <c r="B9" s="109" t="s">
        <v>30</v>
      </c>
      <c r="C9" s="110" t="s">
        <v>60</v>
      </c>
      <c r="E9" s="108" t="s">
        <v>29</v>
      </c>
      <c r="F9" s="109" t="s">
        <v>30</v>
      </c>
      <c r="G9" s="111" t="s">
        <v>99</v>
      </c>
      <c r="H9" s="111" t="s">
        <v>115</v>
      </c>
      <c r="I9" s="112" t="s">
        <v>100</v>
      </c>
      <c r="J9" s="113" t="s">
        <v>151</v>
      </c>
      <c r="K9" s="114" t="s">
        <v>152</v>
      </c>
      <c r="L9" s="113" t="s">
        <v>174</v>
      </c>
      <c r="M9" s="109" t="s">
        <v>31</v>
      </c>
      <c r="N9" s="108" t="s">
        <v>29</v>
      </c>
      <c r="O9" s="109" t="s">
        <v>30</v>
      </c>
      <c r="P9" s="115" t="s">
        <v>51</v>
      </c>
      <c r="Q9" s="403" t="s">
        <v>48</v>
      </c>
      <c r="R9" s="109" t="s">
        <v>31</v>
      </c>
      <c r="T9" s="472" t="s">
        <v>29</v>
      </c>
      <c r="U9" s="473" t="s">
        <v>30</v>
      </c>
      <c r="V9" s="490" t="s">
        <v>184</v>
      </c>
      <c r="W9" s="496" t="s">
        <v>287</v>
      </c>
      <c r="X9" s="496" t="s">
        <v>288</v>
      </c>
      <c r="Y9" s="496" t="s">
        <v>289</v>
      </c>
      <c r="Z9" s="504" t="s">
        <v>290</v>
      </c>
      <c r="AA9" s="504" t="s">
        <v>291</v>
      </c>
      <c r="AB9" s="505" t="s">
        <v>292</v>
      </c>
      <c r="AC9" s="506" t="s">
        <v>293</v>
      </c>
      <c r="AE9" s="135" t="s">
        <v>29</v>
      </c>
      <c r="AF9" s="158" t="s">
        <v>30</v>
      </c>
      <c r="AG9" s="160" t="s">
        <v>87</v>
      </c>
      <c r="AH9" s="218" t="s">
        <v>186</v>
      </c>
      <c r="AI9" s="215"/>
      <c r="AJ9" s="215" t="s">
        <v>196</v>
      </c>
      <c r="AK9" s="109" t="s">
        <v>31</v>
      </c>
    </row>
    <row r="10" spans="1:49" s="97" customFormat="1" ht="18" customHeight="1">
      <c r="A10" s="116">
        <f>社員シフト!A13</f>
        <v>44621</v>
      </c>
      <c r="B10" s="117" t="str">
        <f>社員シフト!B13</f>
        <v>火</v>
      </c>
      <c r="C10" s="118" t="str">
        <f>社員シフト!C13</f>
        <v>利東</v>
      </c>
      <c r="E10" s="116">
        <f t="shared" ref="E10:E40" si="0">A10</f>
        <v>44621</v>
      </c>
      <c r="F10" s="119" t="str">
        <f t="shared" ref="F10:F40" si="1">B10</f>
        <v>火</v>
      </c>
      <c r="G10" s="122"/>
      <c r="H10" s="123"/>
      <c r="I10" s="123"/>
      <c r="J10" s="124" t="s">
        <v>254</v>
      </c>
      <c r="K10" s="125"/>
      <c r="L10" s="126"/>
      <c r="M10" s="120">
        <f>6-COUNTIF(G10:K10,"休")-COUNTIF(G10:K10,"出張")</f>
        <v>5</v>
      </c>
      <c r="N10" s="116">
        <f t="shared" ref="N10:N40" si="2">A10</f>
        <v>44621</v>
      </c>
      <c r="O10" s="399" t="str">
        <f t="shared" ref="O10:O40" si="3">B10</f>
        <v>火</v>
      </c>
      <c r="P10" s="402"/>
      <c r="Q10" s="404" t="s">
        <v>216</v>
      </c>
      <c r="R10" s="120">
        <f t="shared" ref="R10:R41" si="4">2-COUNTIF(P10:Q10,"休")-COUNTIF(P10:Q10,"出張")</f>
        <v>1</v>
      </c>
      <c r="T10" s="116">
        <f t="shared" ref="T10:T40" si="5">A10</f>
        <v>44621</v>
      </c>
      <c r="U10" s="399" t="str">
        <f t="shared" ref="U10:U40" si="6">B10</f>
        <v>火</v>
      </c>
      <c r="V10" s="491"/>
      <c r="W10" s="495"/>
      <c r="X10" s="495"/>
      <c r="Y10" s="495"/>
      <c r="Z10" s="495"/>
      <c r="AA10" s="495"/>
      <c r="AB10" s="502"/>
      <c r="AC10" s="499"/>
      <c r="AE10" s="116">
        <f t="shared" ref="AE10:AE40" si="7">S46</f>
        <v>44621</v>
      </c>
      <c r="AF10" s="119" t="str">
        <f t="shared" ref="AF10:AF40" si="8">T46</f>
        <v>火</v>
      </c>
      <c r="AG10" s="185"/>
      <c r="AH10" s="185"/>
      <c r="AI10" s="189"/>
      <c r="AJ10" s="185"/>
      <c r="AK10" s="120">
        <f t="shared" ref="AK10:AK41" si="9">3-COUNTIF(AG10:AI10,"休")-COUNTIF(AG10:AI10,"出張")</f>
        <v>3</v>
      </c>
      <c r="AN10" s="98"/>
      <c r="AO10" s="98"/>
      <c r="AP10" s="98"/>
    </row>
    <row r="11" spans="1:49" ht="18" customHeight="1">
      <c r="A11" s="116">
        <f>社員シフト!A14</f>
        <v>44622</v>
      </c>
      <c r="B11" s="117" t="str">
        <f>社員シフト!B14</f>
        <v>水</v>
      </c>
      <c r="C11" s="118" t="str">
        <f>社員シフト!C14</f>
        <v>東京</v>
      </c>
      <c r="E11" s="116">
        <f t="shared" si="0"/>
        <v>44622</v>
      </c>
      <c r="F11" s="119" t="str">
        <f t="shared" si="1"/>
        <v>水</v>
      </c>
      <c r="G11" s="122" t="s">
        <v>254</v>
      </c>
      <c r="H11" s="123"/>
      <c r="I11" s="124"/>
      <c r="J11" s="124"/>
      <c r="K11" s="125" t="s">
        <v>254</v>
      </c>
      <c r="L11" s="126" t="s">
        <v>254</v>
      </c>
      <c r="M11" s="120">
        <f t="shared" ref="M11:M40" si="10">6-COUNTIF(G11:K11,"休")-COUNTIF(G11:K11,"出張")</f>
        <v>4</v>
      </c>
      <c r="N11" s="116">
        <f t="shared" si="2"/>
        <v>44622</v>
      </c>
      <c r="O11" s="399" t="str">
        <f t="shared" si="3"/>
        <v>水</v>
      </c>
      <c r="P11" s="401" t="s">
        <v>216</v>
      </c>
      <c r="Q11" s="405"/>
      <c r="R11" s="121">
        <f t="shared" si="4"/>
        <v>1</v>
      </c>
      <c r="T11" s="116">
        <f t="shared" si="5"/>
        <v>44622</v>
      </c>
      <c r="U11" s="399" t="str">
        <f t="shared" si="6"/>
        <v>水</v>
      </c>
      <c r="V11" s="491"/>
      <c r="W11" s="495"/>
      <c r="X11" s="495"/>
      <c r="Y11" s="495"/>
      <c r="Z11" s="495"/>
      <c r="AA11" s="495"/>
      <c r="AB11" s="502"/>
      <c r="AC11" s="499"/>
      <c r="AE11" s="116">
        <f t="shared" si="7"/>
        <v>44622</v>
      </c>
      <c r="AF11" s="119" t="str">
        <f t="shared" si="8"/>
        <v>水</v>
      </c>
      <c r="AG11" s="183"/>
      <c r="AH11" s="183"/>
      <c r="AI11" s="183"/>
      <c r="AJ11" s="183"/>
      <c r="AK11" s="121">
        <f t="shared" si="9"/>
        <v>3</v>
      </c>
    </row>
    <row r="12" spans="1:49" ht="18" customHeight="1">
      <c r="A12" s="116">
        <f>社員シフト!A15</f>
        <v>44623</v>
      </c>
      <c r="B12" s="117" t="str">
        <f>社員シフト!B15</f>
        <v>木</v>
      </c>
      <c r="C12" s="118" t="str">
        <f>社員シフト!C15</f>
        <v>東札</v>
      </c>
      <c r="E12" s="116">
        <f t="shared" si="0"/>
        <v>44623</v>
      </c>
      <c r="F12" s="119" t="str">
        <f t="shared" si="1"/>
        <v>木</v>
      </c>
      <c r="G12" s="122"/>
      <c r="H12" s="123" t="s">
        <v>255</v>
      </c>
      <c r="I12" s="124"/>
      <c r="J12" s="124"/>
      <c r="K12" s="125"/>
      <c r="L12" s="126"/>
      <c r="M12" s="120">
        <f t="shared" si="10"/>
        <v>6</v>
      </c>
      <c r="N12" s="116">
        <f t="shared" si="2"/>
        <v>44623</v>
      </c>
      <c r="O12" s="399" t="str">
        <f t="shared" si="3"/>
        <v>木</v>
      </c>
      <c r="P12" s="401"/>
      <c r="Q12" s="405" t="s">
        <v>302</v>
      </c>
      <c r="R12" s="121">
        <f t="shared" si="4"/>
        <v>1</v>
      </c>
      <c r="T12" s="116">
        <f t="shared" si="5"/>
        <v>44623</v>
      </c>
      <c r="U12" s="399" t="str">
        <f t="shared" si="6"/>
        <v>木</v>
      </c>
      <c r="V12" s="491"/>
      <c r="W12" s="495"/>
      <c r="X12" s="495"/>
      <c r="Y12" s="495"/>
      <c r="Z12" s="495"/>
      <c r="AA12" s="495"/>
      <c r="AB12" s="502"/>
      <c r="AC12" s="499"/>
      <c r="AE12" s="116">
        <f t="shared" si="7"/>
        <v>44623</v>
      </c>
      <c r="AF12" s="119" t="str">
        <f t="shared" si="8"/>
        <v>木</v>
      </c>
      <c r="AG12" s="518" t="s">
        <v>296</v>
      </c>
      <c r="AH12" s="518" t="s">
        <v>296</v>
      </c>
      <c r="AI12" s="518"/>
      <c r="AJ12" s="518" t="s">
        <v>360</v>
      </c>
      <c r="AK12" s="121">
        <f t="shared" si="9"/>
        <v>1</v>
      </c>
    </row>
    <row r="13" spans="1:49" ht="18" customHeight="1">
      <c r="A13" s="116">
        <f>社員シフト!A16</f>
        <v>44624</v>
      </c>
      <c r="B13" s="117" t="str">
        <f>社員シフト!B16</f>
        <v>金</v>
      </c>
      <c r="C13" s="118" t="str">
        <f>社員シフト!C16</f>
        <v>札幌</v>
      </c>
      <c r="E13" s="116">
        <f t="shared" si="0"/>
        <v>44624</v>
      </c>
      <c r="F13" s="119" t="str">
        <f t="shared" si="1"/>
        <v>金</v>
      </c>
      <c r="G13" s="122"/>
      <c r="H13" s="123"/>
      <c r="I13" s="124"/>
      <c r="J13" s="124"/>
      <c r="K13" s="486" t="s">
        <v>255</v>
      </c>
      <c r="L13" s="126"/>
      <c r="M13" s="120">
        <f t="shared" si="10"/>
        <v>6</v>
      </c>
      <c r="N13" s="116">
        <f t="shared" si="2"/>
        <v>44624</v>
      </c>
      <c r="O13" s="399" t="str">
        <f t="shared" si="3"/>
        <v>金</v>
      </c>
      <c r="P13" s="401"/>
      <c r="Q13" s="405" t="s">
        <v>302</v>
      </c>
      <c r="R13" s="121">
        <f t="shared" si="4"/>
        <v>1</v>
      </c>
      <c r="T13" s="116">
        <f t="shared" si="5"/>
        <v>44624</v>
      </c>
      <c r="U13" s="399" t="str">
        <f t="shared" si="6"/>
        <v>金</v>
      </c>
      <c r="V13" s="491"/>
      <c r="W13" s="495"/>
      <c r="X13" s="495"/>
      <c r="Y13" s="495"/>
      <c r="Z13" s="495"/>
      <c r="AA13" s="495"/>
      <c r="AB13" s="502"/>
      <c r="AC13" s="499"/>
      <c r="AE13" s="116">
        <f t="shared" si="7"/>
        <v>44624</v>
      </c>
      <c r="AF13" s="119" t="str">
        <f t="shared" si="8"/>
        <v>金</v>
      </c>
      <c r="AG13" s="183"/>
      <c r="AH13" s="183"/>
      <c r="AI13" s="183"/>
      <c r="AJ13" s="183"/>
      <c r="AK13" s="121">
        <f t="shared" si="9"/>
        <v>3</v>
      </c>
    </row>
    <row r="14" spans="1:49" ht="18" customHeight="1">
      <c r="A14" s="116">
        <f>社員シフト!A17</f>
        <v>44625</v>
      </c>
      <c r="B14" s="117" t="str">
        <f>社員シフト!B17</f>
        <v>土</v>
      </c>
      <c r="C14" s="118" t="str">
        <f>社員シフト!C17</f>
        <v>盛岡</v>
      </c>
      <c r="E14" s="116">
        <f t="shared" si="0"/>
        <v>44625</v>
      </c>
      <c r="F14" s="119" t="str">
        <f t="shared" si="1"/>
        <v>土</v>
      </c>
      <c r="G14" s="446"/>
      <c r="H14" s="447"/>
      <c r="I14" s="448" t="s">
        <v>254</v>
      </c>
      <c r="J14" s="448" t="s">
        <v>254</v>
      </c>
      <c r="K14" s="449" t="s">
        <v>254</v>
      </c>
      <c r="L14" s="450"/>
      <c r="M14" s="120">
        <f t="shared" si="10"/>
        <v>3</v>
      </c>
      <c r="N14" s="116">
        <f t="shared" si="2"/>
        <v>44625</v>
      </c>
      <c r="O14" s="399" t="str">
        <f t="shared" si="3"/>
        <v>土</v>
      </c>
      <c r="P14" s="451"/>
      <c r="Q14" s="452"/>
      <c r="R14" s="121">
        <f t="shared" si="4"/>
        <v>2</v>
      </c>
      <c r="T14" s="116">
        <f t="shared" si="5"/>
        <v>44625</v>
      </c>
      <c r="U14" s="399" t="str">
        <f t="shared" si="6"/>
        <v>土</v>
      </c>
      <c r="V14" s="492"/>
      <c r="W14" s="417"/>
      <c r="X14" s="417"/>
      <c r="Y14" s="417"/>
      <c r="Z14" s="417"/>
      <c r="AA14" s="417"/>
      <c r="AB14" s="419"/>
      <c r="AC14" s="500"/>
      <c r="AE14" s="116">
        <f t="shared" si="7"/>
        <v>44625</v>
      </c>
      <c r="AF14" s="119" t="str">
        <f t="shared" si="8"/>
        <v>土</v>
      </c>
      <c r="AG14" s="454"/>
      <c r="AH14" s="454" t="s">
        <v>216</v>
      </c>
      <c r="AI14" s="454"/>
      <c r="AJ14" s="454"/>
      <c r="AK14" s="121">
        <f t="shared" si="9"/>
        <v>2</v>
      </c>
    </row>
    <row r="15" spans="1:49" ht="18" customHeight="1">
      <c r="A15" s="116">
        <f>社員シフト!A18</f>
        <v>44626</v>
      </c>
      <c r="B15" s="117" t="str">
        <f>社員シフト!B18</f>
        <v>日</v>
      </c>
      <c r="C15" s="118" t="str">
        <f>社員シフト!C18</f>
        <v>盛岡</v>
      </c>
      <c r="E15" s="116">
        <f t="shared" si="0"/>
        <v>44626</v>
      </c>
      <c r="F15" s="119" t="str">
        <f t="shared" si="1"/>
        <v>日</v>
      </c>
      <c r="G15" s="446" t="s">
        <v>254</v>
      </c>
      <c r="H15" s="447" t="s">
        <v>254</v>
      </c>
      <c r="I15" s="448" t="s">
        <v>254</v>
      </c>
      <c r="J15" s="448"/>
      <c r="K15" s="449"/>
      <c r="L15" s="450"/>
      <c r="M15" s="120">
        <f t="shared" si="10"/>
        <v>3</v>
      </c>
      <c r="N15" s="116">
        <f t="shared" si="2"/>
        <v>44626</v>
      </c>
      <c r="O15" s="399" t="str">
        <f t="shared" si="3"/>
        <v>日</v>
      </c>
      <c r="P15" s="451" t="s">
        <v>216</v>
      </c>
      <c r="Q15" s="453" t="s">
        <v>216</v>
      </c>
      <c r="R15" s="121">
        <f t="shared" si="4"/>
        <v>0</v>
      </c>
      <c r="T15" s="116">
        <f t="shared" si="5"/>
        <v>44626</v>
      </c>
      <c r="U15" s="399" t="str">
        <f t="shared" si="6"/>
        <v>日</v>
      </c>
      <c r="V15" s="492"/>
      <c r="W15" s="417"/>
      <c r="X15" s="417"/>
      <c r="Y15" s="417"/>
      <c r="Z15" s="417"/>
      <c r="AA15" s="417"/>
      <c r="AB15" s="419"/>
      <c r="AC15" s="500"/>
      <c r="AE15" s="116">
        <f t="shared" si="7"/>
        <v>44626</v>
      </c>
      <c r="AF15" s="119" t="str">
        <f t="shared" si="8"/>
        <v>日</v>
      </c>
      <c r="AG15" s="518" t="s">
        <v>296</v>
      </c>
      <c r="AH15" s="518" t="s">
        <v>296</v>
      </c>
      <c r="AI15" s="518"/>
      <c r="AJ15" s="518" t="s">
        <v>360</v>
      </c>
      <c r="AK15" s="121">
        <f t="shared" si="9"/>
        <v>1</v>
      </c>
    </row>
    <row r="16" spans="1:49" ht="18" customHeight="1">
      <c r="A16" s="116">
        <f>社員シフト!A19</f>
        <v>44627</v>
      </c>
      <c r="B16" s="117" t="str">
        <f>社員シフト!B19</f>
        <v>月</v>
      </c>
      <c r="C16" s="118" t="str">
        <f>社員シフト!C19</f>
        <v>南本</v>
      </c>
      <c r="E16" s="116">
        <f t="shared" si="0"/>
        <v>44627</v>
      </c>
      <c r="F16" s="119" t="str">
        <f t="shared" si="1"/>
        <v>月</v>
      </c>
      <c r="G16" s="122"/>
      <c r="H16" s="123"/>
      <c r="I16" s="124" t="s">
        <v>254</v>
      </c>
      <c r="J16" s="124"/>
      <c r="K16" s="125"/>
      <c r="L16" s="126" t="s">
        <v>254</v>
      </c>
      <c r="M16" s="120">
        <f t="shared" si="10"/>
        <v>5</v>
      </c>
      <c r="N16" s="116">
        <f t="shared" si="2"/>
        <v>44627</v>
      </c>
      <c r="O16" s="399" t="str">
        <f t="shared" si="3"/>
        <v>月</v>
      </c>
      <c r="P16" s="401"/>
      <c r="Q16" s="405"/>
      <c r="R16" s="121">
        <f t="shared" si="4"/>
        <v>2</v>
      </c>
      <c r="T16" s="116">
        <f t="shared" si="5"/>
        <v>44627</v>
      </c>
      <c r="U16" s="399" t="str">
        <f t="shared" si="6"/>
        <v>月</v>
      </c>
      <c r="V16" s="491"/>
      <c r="W16" s="495"/>
      <c r="X16" s="495"/>
      <c r="Y16" s="495"/>
      <c r="Z16" s="495"/>
      <c r="AA16" s="495"/>
      <c r="AB16" s="502"/>
      <c r="AC16" s="499"/>
      <c r="AE16" s="116">
        <f t="shared" si="7"/>
        <v>44627</v>
      </c>
      <c r="AF16" s="119" t="str">
        <f t="shared" si="8"/>
        <v>月</v>
      </c>
      <c r="AG16" s="183"/>
      <c r="AH16" s="183"/>
      <c r="AI16" s="183"/>
      <c r="AJ16" s="183"/>
      <c r="AK16" s="121">
        <f t="shared" si="9"/>
        <v>3</v>
      </c>
    </row>
    <row r="17" spans="1:42" s="107" customFormat="1" ht="18" customHeight="1">
      <c r="A17" s="116">
        <f>社員シフト!A20</f>
        <v>44628</v>
      </c>
      <c r="B17" s="117" t="str">
        <f>社員シフト!B20</f>
        <v>火</v>
      </c>
      <c r="C17" s="118" t="str">
        <f>社員シフト!C20</f>
        <v>石巻</v>
      </c>
      <c r="E17" s="116">
        <f t="shared" si="0"/>
        <v>44628</v>
      </c>
      <c r="F17" s="119" t="str">
        <f t="shared" si="1"/>
        <v>火</v>
      </c>
      <c r="G17" s="122"/>
      <c r="H17" s="123"/>
      <c r="I17" s="124"/>
      <c r="J17" s="124"/>
      <c r="K17" s="125"/>
      <c r="L17" s="126"/>
      <c r="M17" s="120">
        <f t="shared" si="10"/>
        <v>6</v>
      </c>
      <c r="N17" s="116">
        <f t="shared" si="2"/>
        <v>44628</v>
      </c>
      <c r="O17" s="399" t="str">
        <f t="shared" si="3"/>
        <v>火</v>
      </c>
      <c r="P17" s="401"/>
      <c r="Q17" s="405" t="s">
        <v>216</v>
      </c>
      <c r="R17" s="121">
        <f t="shared" si="4"/>
        <v>1</v>
      </c>
      <c r="T17" s="116">
        <f t="shared" si="5"/>
        <v>44628</v>
      </c>
      <c r="U17" s="399" t="str">
        <f t="shared" si="6"/>
        <v>火</v>
      </c>
      <c r="V17" s="491"/>
      <c r="W17" s="495"/>
      <c r="X17" s="495"/>
      <c r="Y17" s="495"/>
      <c r="Z17" s="495"/>
      <c r="AA17" s="495"/>
      <c r="AB17" s="502"/>
      <c r="AC17" s="499"/>
      <c r="AE17" s="116">
        <f t="shared" si="7"/>
        <v>44628</v>
      </c>
      <c r="AF17" s="119" t="str">
        <f t="shared" si="8"/>
        <v>火</v>
      </c>
      <c r="AG17" s="183"/>
      <c r="AH17" s="183"/>
      <c r="AI17" s="183"/>
      <c r="AJ17" s="183"/>
      <c r="AK17" s="121">
        <f t="shared" si="9"/>
        <v>3</v>
      </c>
      <c r="AN17" s="98"/>
      <c r="AO17" s="98"/>
      <c r="AP17" s="98"/>
    </row>
    <row r="18" spans="1:42" s="107" customFormat="1" ht="18" customHeight="1">
      <c r="A18" s="116">
        <f>社員シフト!A21</f>
        <v>44629</v>
      </c>
      <c r="B18" s="117" t="str">
        <f>社員シフト!B21</f>
        <v>水</v>
      </c>
      <c r="C18" s="118" t="str">
        <f>社員シフト!C21</f>
        <v>会議</v>
      </c>
      <c r="E18" s="116">
        <f t="shared" si="0"/>
        <v>44629</v>
      </c>
      <c r="F18" s="119" t="str">
        <f t="shared" si="1"/>
        <v>水</v>
      </c>
      <c r="G18" s="127" t="s">
        <v>256</v>
      </c>
      <c r="H18" s="123"/>
      <c r="I18" s="124"/>
      <c r="J18" s="124"/>
      <c r="K18" s="125" t="s">
        <v>254</v>
      </c>
      <c r="L18" s="126"/>
      <c r="M18" s="120">
        <f t="shared" si="10"/>
        <v>5</v>
      </c>
      <c r="N18" s="116">
        <f t="shared" si="2"/>
        <v>44629</v>
      </c>
      <c r="O18" s="399" t="str">
        <f t="shared" si="3"/>
        <v>水</v>
      </c>
      <c r="P18" s="401" t="s">
        <v>216</v>
      </c>
      <c r="Q18" s="405"/>
      <c r="R18" s="121">
        <f t="shared" si="4"/>
        <v>1</v>
      </c>
      <c r="T18" s="116">
        <f t="shared" si="5"/>
        <v>44629</v>
      </c>
      <c r="U18" s="399" t="str">
        <f t="shared" si="6"/>
        <v>水</v>
      </c>
      <c r="V18" s="491"/>
      <c r="W18" s="495"/>
      <c r="X18" s="495"/>
      <c r="Y18" s="495"/>
      <c r="Z18" s="495"/>
      <c r="AA18" s="495"/>
      <c r="AB18" s="502"/>
      <c r="AC18" s="499"/>
      <c r="AE18" s="116">
        <f t="shared" si="7"/>
        <v>44629</v>
      </c>
      <c r="AF18" s="119" t="str">
        <f t="shared" si="8"/>
        <v>水</v>
      </c>
      <c r="AG18" s="183"/>
      <c r="AH18" s="183"/>
      <c r="AI18" s="183"/>
      <c r="AJ18" s="183"/>
      <c r="AK18" s="121">
        <f t="shared" si="9"/>
        <v>3</v>
      </c>
      <c r="AN18" s="98"/>
      <c r="AO18" s="98"/>
      <c r="AP18" s="98"/>
    </row>
    <row r="19" spans="1:42" s="107" customFormat="1" ht="18" customHeight="1">
      <c r="A19" s="116">
        <f>社員シフト!A22</f>
        <v>44630</v>
      </c>
      <c r="B19" s="117" t="str">
        <f>社員シフト!B22</f>
        <v>木</v>
      </c>
      <c r="C19" s="118" t="str">
        <f>社員シフト!C22</f>
        <v>盛岡</v>
      </c>
      <c r="E19" s="116">
        <f t="shared" si="0"/>
        <v>44630</v>
      </c>
      <c r="F19" s="119" t="str">
        <f t="shared" si="1"/>
        <v>木</v>
      </c>
      <c r="G19" s="122"/>
      <c r="H19" s="123"/>
      <c r="I19" s="124"/>
      <c r="J19" s="124" t="s">
        <v>254</v>
      </c>
      <c r="K19" s="125"/>
      <c r="L19" s="126" t="s">
        <v>254</v>
      </c>
      <c r="M19" s="120">
        <f t="shared" si="10"/>
        <v>5</v>
      </c>
      <c r="N19" s="116">
        <f t="shared" si="2"/>
        <v>44630</v>
      </c>
      <c r="O19" s="399" t="str">
        <f t="shared" si="3"/>
        <v>木</v>
      </c>
      <c r="P19" s="401"/>
      <c r="Q19" s="405"/>
      <c r="R19" s="121">
        <f t="shared" si="4"/>
        <v>2</v>
      </c>
      <c r="T19" s="116">
        <f t="shared" si="5"/>
        <v>44630</v>
      </c>
      <c r="U19" s="399" t="str">
        <f t="shared" si="6"/>
        <v>木</v>
      </c>
      <c r="V19" s="491"/>
      <c r="W19" s="495"/>
      <c r="X19" s="495"/>
      <c r="Y19" s="495"/>
      <c r="Z19" s="495"/>
      <c r="AA19" s="495"/>
      <c r="AB19" s="502"/>
      <c r="AC19" s="499"/>
      <c r="AE19" s="116">
        <f t="shared" si="7"/>
        <v>44630</v>
      </c>
      <c r="AF19" s="119" t="str">
        <f t="shared" si="8"/>
        <v>木</v>
      </c>
      <c r="AG19" s="518" t="s">
        <v>296</v>
      </c>
      <c r="AH19" s="518" t="s">
        <v>296</v>
      </c>
      <c r="AI19" s="518"/>
      <c r="AJ19" s="518" t="s">
        <v>360</v>
      </c>
      <c r="AK19" s="121">
        <f t="shared" si="9"/>
        <v>1</v>
      </c>
      <c r="AN19" s="98"/>
      <c r="AO19" s="98"/>
      <c r="AP19" s="98"/>
    </row>
    <row r="20" spans="1:42" s="107" customFormat="1" ht="18" customHeight="1">
      <c r="A20" s="116">
        <f>社員シフト!A23</f>
        <v>44631</v>
      </c>
      <c r="B20" s="117" t="str">
        <f>社員シフト!B23</f>
        <v>金</v>
      </c>
      <c r="C20" s="118" t="str">
        <f>社員シフト!C23</f>
        <v>盛岡</v>
      </c>
      <c r="E20" s="116">
        <f t="shared" si="0"/>
        <v>44631</v>
      </c>
      <c r="F20" s="119" t="str">
        <f t="shared" si="1"/>
        <v>金</v>
      </c>
      <c r="G20" s="127" t="s">
        <v>254</v>
      </c>
      <c r="H20" s="124"/>
      <c r="I20" s="124"/>
      <c r="J20" s="124"/>
      <c r="K20" s="125"/>
      <c r="L20" s="126" t="s">
        <v>254</v>
      </c>
      <c r="M20" s="120">
        <f t="shared" si="10"/>
        <v>5</v>
      </c>
      <c r="N20" s="116">
        <f t="shared" si="2"/>
        <v>44631</v>
      </c>
      <c r="O20" s="399" t="str">
        <f t="shared" si="3"/>
        <v>金</v>
      </c>
      <c r="P20" s="401"/>
      <c r="Q20" s="405"/>
      <c r="R20" s="121">
        <f t="shared" si="4"/>
        <v>2</v>
      </c>
      <c r="T20" s="116">
        <f t="shared" si="5"/>
        <v>44631</v>
      </c>
      <c r="U20" s="399" t="str">
        <f t="shared" si="6"/>
        <v>金</v>
      </c>
      <c r="V20" s="491"/>
      <c r="W20" s="495"/>
      <c r="X20" s="495"/>
      <c r="Y20" s="495"/>
      <c r="Z20" s="495"/>
      <c r="AA20" s="495"/>
      <c r="AB20" s="502"/>
      <c r="AC20" s="499"/>
      <c r="AE20" s="116">
        <f t="shared" si="7"/>
        <v>44631</v>
      </c>
      <c r="AF20" s="119" t="str">
        <f t="shared" si="8"/>
        <v>金</v>
      </c>
      <c r="AG20" s="183"/>
      <c r="AH20" s="183"/>
      <c r="AI20" s="183"/>
      <c r="AJ20" s="183"/>
      <c r="AK20" s="121">
        <f t="shared" si="9"/>
        <v>3</v>
      </c>
      <c r="AN20" s="98"/>
      <c r="AO20" s="98"/>
      <c r="AP20" s="98"/>
    </row>
    <row r="21" spans="1:42" s="107" customFormat="1" ht="18" customHeight="1">
      <c r="A21" s="116">
        <f>社員シフト!A24</f>
        <v>44632</v>
      </c>
      <c r="B21" s="117" t="str">
        <f>社員シフト!B24</f>
        <v>土</v>
      </c>
      <c r="C21" s="118" t="str">
        <f>社員シフト!C24</f>
        <v>全</v>
      </c>
      <c r="E21" s="116">
        <f t="shared" si="0"/>
        <v>44632</v>
      </c>
      <c r="F21" s="119" t="str">
        <f t="shared" si="1"/>
        <v>土</v>
      </c>
      <c r="G21" s="457"/>
      <c r="H21" s="448" t="s">
        <v>254</v>
      </c>
      <c r="I21" s="448" t="s">
        <v>254</v>
      </c>
      <c r="J21" s="448" t="s">
        <v>254</v>
      </c>
      <c r="K21" s="449"/>
      <c r="L21" s="450"/>
      <c r="M21" s="120">
        <f t="shared" si="10"/>
        <v>3</v>
      </c>
      <c r="N21" s="116">
        <f t="shared" si="2"/>
        <v>44632</v>
      </c>
      <c r="O21" s="399" t="str">
        <f t="shared" si="3"/>
        <v>土</v>
      </c>
      <c r="P21" s="451"/>
      <c r="Q21" s="452"/>
      <c r="R21" s="121">
        <f t="shared" si="4"/>
        <v>2</v>
      </c>
      <c r="T21" s="116">
        <f t="shared" si="5"/>
        <v>44632</v>
      </c>
      <c r="U21" s="399" t="str">
        <f t="shared" si="6"/>
        <v>土</v>
      </c>
      <c r="V21" s="492"/>
      <c r="W21" s="417"/>
      <c r="X21" s="417"/>
      <c r="Y21" s="417"/>
      <c r="Z21" s="417"/>
      <c r="AA21" s="417"/>
      <c r="AB21" s="419"/>
      <c r="AC21" s="500"/>
      <c r="AE21" s="116">
        <f t="shared" si="7"/>
        <v>44632</v>
      </c>
      <c r="AF21" s="119" t="str">
        <f t="shared" si="8"/>
        <v>土</v>
      </c>
      <c r="AG21" s="454"/>
      <c r="AH21" s="454"/>
      <c r="AI21" s="454"/>
      <c r="AJ21" s="454"/>
      <c r="AK21" s="121">
        <f t="shared" si="9"/>
        <v>3</v>
      </c>
      <c r="AN21" s="98"/>
      <c r="AO21" s="98"/>
      <c r="AP21" s="98"/>
    </row>
    <row r="22" spans="1:42" s="107" customFormat="1" ht="18" customHeight="1">
      <c r="A22" s="116">
        <f>社員シフト!A25</f>
        <v>44633</v>
      </c>
      <c r="B22" s="117" t="str">
        <f>社員シフト!B25</f>
        <v>日</v>
      </c>
      <c r="C22" s="118" t="str">
        <f>社員シフト!C25</f>
        <v>岩南</v>
      </c>
      <c r="E22" s="116">
        <f t="shared" si="0"/>
        <v>44633</v>
      </c>
      <c r="F22" s="119" t="str">
        <f t="shared" si="1"/>
        <v>日</v>
      </c>
      <c r="G22" s="457" t="s">
        <v>254</v>
      </c>
      <c r="H22" s="448"/>
      <c r="I22" s="448" t="s">
        <v>254</v>
      </c>
      <c r="J22" s="448"/>
      <c r="K22" s="449" t="s">
        <v>254</v>
      </c>
      <c r="L22" s="450" t="s">
        <v>254</v>
      </c>
      <c r="M22" s="120">
        <f t="shared" si="10"/>
        <v>3</v>
      </c>
      <c r="N22" s="116">
        <f t="shared" si="2"/>
        <v>44633</v>
      </c>
      <c r="O22" s="399" t="str">
        <f t="shared" si="3"/>
        <v>日</v>
      </c>
      <c r="P22" s="458" t="s">
        <v>216</v>
      </c>
      <c r="Q22" s="452" t="s">
        <v>216</v>
      </c>
      <c r="R22" s="121">
        <f>2-COUNTIF(P22:Q22,"休")-COUNTIF(P22:Q22,"出張")</f>
        <v>0</v>
      </c>
      <c r="T22" s="116">
        <f t="shared" si="5"/>
        <v>44633</v>
      </c>
      <c r="U22" s="399" t="str">
        <f t="shared" si="6"/>
        <v>日</v>
      </c>
      <c r="V22" s="492"/>
      <c r="W22" s="417"/>
      <c r="X22" s="417"/>
      <c r="Y22" s="417"/>
      <c r="Z22" s="417"/>
      <c r="AA22" s="417"/>
      <c r="AB22" s="419"/>
      <c r="AC22" s="500"/>
      <c r="AE22" s="116">
        <f t="shared" si="7"/>
        <v>44633</v>
      </c>
      <c r="AF22" s="119" t="str">
        <f t="shared" si="8"/>
        <v>日</v>
      </c>
      <c r="AG22" s="518" t="s">
        <v>296</v>
      </c>
      <c r="AH22" s="518" t="s">
        <v>296</v>
      </c>
      <c r="AI22" s="518"/>
      <c r="AJ22" s="518" t="s">
        <v>360</v>
      </c>
      <c r="AK22" s="121">
        <f t="shared" si="9"/>
        <v>1</v>
      </c>
      <c r="AN22" s="98"/>
      <c r="AO22" s="98"/>
      <c r="AP22" s="98"/>
    </row>
    <row r="23" spans="1:42" s="107" customFormat="1" ht="18" customHeight="1">
      <c r="A23" s="116">
        <f>社員シフト!A26</f>
        <v>44634</v>
      </c>
      <c r="B23" s="117" t="str">
        <f>社員シフト!B26</f>
        <v>月</v>
      </c>
      <c r="C23" s="118" t="str">
        <f>社員シフト!C26</f>
        <v>MT</v>
      </c>
      <c r="E23" s="116">
        <f t="shared" si="0"/>
        <v>44634</v>
      </c>
      <c r="F23" s="119" t="str">
        <f t="shared" si="1"/>
        <v>月</v>
      </c>
      <c r="G23" s="127"/>
      <c r="H23" s="124"/>
      <c r="I23" s="124"/>
      <c r="J23" s="124"/>
      <c r="K23" s="125"/>
      <c r="L23" s="126"/>
      <c r="M23" s="120">
        <f t="shared" si="10"/>
        <v>6</v>
      </c>
      <c r="N23" s="116">
        <f t="shared" si="2"/>
        <v>44634</v>
      </c>
      <c r="O23" s="399" t="str">
        <f t="shared" si="3"/>
        <v>月</v>
      </c>
      <c r="P23" s="401"/>
      <c r="Q23" s="405"/>
      <c r="R23" s="121">
        <f t="shared" si="4"/>
        <v>2</v>
      </c>
      <c r="T23" s="116">
        <f t="shared" si="5"/>
        <v>44634</v>
      </c>
      <c r="U23" s="399" t="str">
        <f t="shared" si="6"/>
        <v>月</v>
      </c>
      <c r="V23" s="491"/>
      <c r="W23" s="495"/>
      <c r="X23" s="495"/>
      <c r="Y23" s="495"/>
      <c r="Z23" s="495"/>
      <c r="AA23" s="495"/>
      <c r="AB23" s="502"/>
      <c r="AC23" s="499"/>
      <c r="AE23" s="116">
        <f t="shared" si="7"/>
        <v>44634</v>
      </c>
      <c r="AF23" s="119" t="str">
        <f t="shared" si="8"/>
        <v>月</v>
      </c>
      <c r="AG23" s="183"/>
      <c r="AH23" s="183"/>
      <c r="AI23" s="183"/>
      <c r="AJ23" s="183"/>
      <c r="AK23" s="121">
        <f t="shared" si="9"/>
        <v>3</v>
      </c>
      <c r="AN23" s="98"/>
      <c r="AO23" s="98"/>
      <c r="AP23" s="98"/>
    </row>
    <row r="24" spans="1:42" s="107" customFormat="1" ht="18" customHeight="1">
      <c r="A24" s="116">
        <f>社員シフト!A27</f>
        <v>44635</v>
      </c>
      <c r="B24" s="117" t="str">
        <f>社員シフト!B27</f>
        <v>火</v>
      </c>
      <c r="C24" s="118" t="str">
        <f>社員シフト!C27</f>
        <v>買</v>
      </c>
      <c r="E24" s="116">
        <f t="shared" si="0"/>
        <v>44635</v>
      </c>
      <c r="F24" s="119" t="str">
        <f t="shared" si="1"/>
        <v>火</v>
      </c>
      <c r="G24" s="127"/>
      <c r="H24" s="124" t="s">
        <v>254</v>
      </c>
      <c r="I24" s="124"/>
      <c r="J24" s="124" t="s">
        <v>254</v>
      </c>
      <c r="K24" s="125"/>
      <c r="L24" s="126"/>
      <c r="M24" s="120">
        <f t="shared" si="10"/>
        <v>4</v>
      </c>
      <c r="N24" s="116">
        <f t="shared" si="2"/>
        <v>44635</v>
      </c>
      <c r="O24" s="399" t="str">
        <f t="shared" si="3"/>
        <v>火</v>
      </c>
      <c r="P24" s="401"/>
      <c r="Q24" s="405"/>
      <c r="R24" s="121">
        <f t="shared" si="4"/>
        <v>2</v>
      </c>
      <c r="T24" s="116">
        <f t="shared" si="5"/>
        <v>44635</v>
      </c>
      <c r="U24" s="399" t="str">
        <f t="shared" si="6"/>
        <v>火</v>
      </c>
      <c r="V24" s="491"/>
      <c r="W24" s="495"/>
      <c r="X24" s="495"/>
      <c r="Y24" s="495"/>
      <c r="Z24" s="495"/>
      <c r="AA24" s="495"/>
      <c r="AB24" s="502"/>
      <c r="AC24" s="499"/>
      <c r="AE24" s="116">
        <f t="shared" si="7"/>
        <v>44635</v>
      </c>
      <c r="AF24" s="119" t="str">
        <f t="shared" si="8"/>
        <v>火</v>
      </c>
      <c r="AG24" s="183"/>
      <c r="AH24" s="183"/>
      <c r="AI24" s="183"/>
      <c r="AJ24" s="183" t="s">
        <v>360</v>
      </c>
      <c r="AK24" s="121">
        <f t="shared" si="9"/>
        <v>3</v>
      </c>
      <c r="AN24" s="98"/>
      <c r="AO24" s="98"/>
      <c r="AP24" s="98"/>
    </row>
    <row r="25" spans="1:42" ht="18" customHeight="1">
      <c r="A25" s="116">
        <f>社員シフト!A28</f>
        <v>44636</v>
      </c>
      <c r="B25" s="117" t="str">
        <f>社員シフト!B28</f>
        <v>水</v>
      </c>
      <c r="C25" s="118" t="str">
        <f>社員シフト!C28</f>
        <v>南岩</v>
      </c>
      <c r="E25" s="116">
        <f t="shared" si="0"/>
        <v>44636</v>
      </c>
      <c r="F25" s="119" t="str">
        <f t="shared" si="1"/>
        <v>水</v>
      </c>
      <c r="G25" s="127" t="s">
        <v>254</v>
      </c>
      <c r="H25" s="124"/>
      <c r="I25" s="124"/>
      <c r="J25" s="124"/>
      <c r="K25" s="125" t="s">
        <v>254</v>
      </c>
      <c r="L25" s="126"/>
      <c r="M25" s="120">
        <f t="shared" si="10"/>
        <v>4</v>
      </c>
      <c r="N25" s="116">
        <f t="shared" si="2"/>
        <v>44636</v>
      </c>
      <c r="O25" s="399" t="str">
        <f t="shared" si="3"/>
        <v>水</v>
      </c>
      <c r="P25" s="401" t="s">
        <v>216</v>
      </c>
      <c r="Q25" s="405"/>
      <c r="R25" s="121">
        <f t="shared" si="4"/>
        <v>1</v>
      </c>
      <c r="T25" s="116">
        <f t="shared" si="5"/>
        <v>44636</v>
      </c>
      <c r="U25" s="399" t="str">
        <f t="shared" si="6"/>
        <v>水</v>
      </c>
      <c r="V25" s="491"/>
      <c r="W25" s="495"/>
      <c r="X25" s="495"/>
      <c r="Y25" s="495"/>
      <c r="Z25" s="495"/>
      <c r="AA25" s="495"/>
      <c r="AB25" s="502"/>
      <c r="AC25" s="499"/>
      <c r="AE25" s="116">
        <f t="shared" si="7"/>
        <v>44636</v>
      </c>
      <c r="AF25" s="119" t="str">
        <f t="shared" si="8"/>
        <v>水</v>
      </c>
      <c r="AG25" s="183"/>
      <c r="AH25" s="183"/>
      <c r="AI25" s="183"/>
      <c r="AJ25" s="183"/>
      <c r="AK25" s="121">
        <f t="shared" si="9"/>
        <v>3</v>
      </c>
    </row>
    <row r="26" spans="1:42" ht="18" customHeight="1">
      <c r="A26" s="116">
        <f>社員シフト!A29</f>
        <v>44637</v>
      </c>
      <c r="B26" s="117" t="str">
        <f>社員シフト!B29</f>
        <v>木</v>
      </c>
      <c r="C26" s="118" t="str">
        <f>社員シフト!C29</f>
        <v>MG</v>
      </c>
      <c r="E26" s="116">
        <f t="shared" si="0"/>
        <v>44637</v>
      </c>
      <c r="F26" s="119" t="str">
        <f t="shared" si="1"/>
        <v>木</v>
      </c>
      <c r="G26" s="127"/>
      <c r="H26" s="124"/>
      <c r="I26" s="124"/>
      <c r="J26" s="124"/>
      <c r="K26" s="125"/>
      <c r="L26" s="126" t="s">
        <v>254</v>
      </c>
      <c r="M26" s="120">
        <f t="shared" si="10"/>
        <v>6</v>
      </c>
      <c r="N26" s="116">
        <f t="shared" si="2"/>
        <v>44637</v>
      </c>
      <c r="O26" s="399" t="str">
        <f t="shared" si="3"/>
        <v>木</v>
      </c>
      <c r="P26" s="401"/>
      <c r="Q26" s="405" t="s">
        <v>216</v>
      </c>
      <c r="R26" s="121">
        <f t="shared" si="4"/>
        <v>1</v>
      </c>
      <c r="T26" s="116">
        <f t="shared" si="5"/>
        <v>44637</v>
      </c>
      <c r="U26" s="399" t="str">
        <f t="shared" si="6"/>
        <v>木</v>
      </c>
      <c r="V26" s="491"/>
      <c r="W26" s="495"/>
      <c r="X26" s="495"/>
      <c r="Y26" s="495"/>
      <c r="Z26" s="495"/>
      <c r="AA26" s="495"/>
      <c r="AB26" s="502"/>
      <c r="AC26" s="499"/>
      <c r="AE26" s="116">
        <f t="shared" si="7"/>
        <v>44637</v>
      </c>
      <c r="AF26" s="119" t="str">
        <f t="shared" si="8"/>
        <v>木</v>
      </c>
      <c r="AG26" s="518" t="s">
        <v>296</v>
      </c>
      <c r="AH26" s="518" t="s">
        <v>296</v>
      </c>
      <c r="AI26" s="518"/>
      <c r="AJ26" s="518" t="s">
        <v>360</v>
      </c>
      <c r="AK26" s="121">
        <f t="shared" si="9"/>
        <v>1</v>
      </c>
    </row>
    <row r="27" spans="1:42" ht="18" customHeight="1">
      <c r="A27" s="116">
        <f>社員シフト!A30</f>
        <v>44638</v>
      </c>
      <c r="B27" s="117" t="str">
        <f>社員シフト!B30</f>
        <v>金</v>
      </c>
      <c r="C27" s="118" t="str">
        <f>社員シフト!C30</f>
        <v>出</v>
      </c>
      <c r="E27" s="116">
        <f t="shared" si="0"/>
        <v>44638</v>
      </c>
      <c r="F27" s="119" t="str">
        <f t="shared" si="1"/>
        <v>金</v>
      </c>
      <c r="G27" s="127"/>
      <c r="H27" s="124"/>
      <c r="I27" s="124"/>
      <c r="J27" s="124"/>
      <c r="K27" s="125"/>
      <c r="L27" s="126"/>
      <c r="M27" s="120">
        <f t="shared" si="10"/>
        <v>6</v>
      </c>
      <c r="N27" s="116">
        <f t="shared" si="2"/>
        <v>44638</v>
      </c>
      <c r="O27" s="399" t="str">
        <f t="shared" si="3"/>
        <v>金</v>
      </c>
      <c r="P27" s="401"/>
      <c r="Q27" s="405"/>
      <c r="R27" s="121">
        <f t="shared" si="4"/>
        <v>2</v>
      </c>
      <c r="T27" s="116">
        <f t="shared" si="5"/>
        <v>44638</v>
      </c>
      <c r="U27" s="399" t="str">
        <f t="shared" si="6"/>
        <v>金</v>
      </c>
      <c r="V27" s="491"/>
      <c r="W27" s="495"/>
      <c r="X27" s="495"/>
      <c r="Y27" s="495"/>
      <c r="Z27" s="495"/>
      <c r="AA27" s="495"/>
      <c r="AB27" s="502"/>
      <c r="AC27" s="499"/>
      <c r="AE27" s="116">
        <f t="shared" si="7"/>
        <v>44638</v>
      </c>
      <c r="AF27" s="119" t="str">
        <f t="shared" si="8"/>
        <v>金</v>
      </c>
      <c r="AG27" s="183"/>
      <c r="AH27" s="183"/>
      <c r="AI27" s="183"/>
      <c r="AJ27" s="183"/>
      <c r="AK27" s="121">
        <f t="shared" si="9"/>
        <v>3</v>
      </c>
    </row>
    <row r="28" spans="1:42" ht="18" customHeight="1">
      <c r="A28" s="116">
        <f>社員シフト!A31</f>
        <v>44639</v>
      </c>
      <c r="B28" s="117" t="str">
        <f>社員シフト!B31</f>
        <v>土</v>
      </c>
      <c r="C28" s="118" t="str">
        <f>社員シフト!C31</f>
        <v>ワ</v>
      </c>
      <c r="E28" s="116">
        <f t="shared" si="0"/>
        <v>44639</v>
      </c>
      <c r="F28" s="119" t="str">
        <f t="shared" si="1"/>
        <v>土</v>
      </c>
      <c r="G28" s="457"/>
      <c r="H28" s="448"/>
      <c r="I28" s="448" t="s">
        <v>254</v>
      </c>
      <c r="J28" s="448" t="s">
        <v>254</v>
      </c>
      <c r="K28" s="449" t="s">
        <v>254</v>
      </c>
      <c r="L28" s="450" t="s">
        <v>254</v>
      </c>
      <c r="M28" s="120">
        <f t="shared" si="10"/>
        <v>3</v>
      </c>
      <c r="N28" s="116">
        <f t="shared" si="2"/>
        <v>44639</v>
      </c>
      <c r="O28" s="399" t="str">
        <f t="shared" si="3"/>
        <v>土</v>
      </c>
      <c r="P28" s="451"/>
      <c r="Q28" s="452"/>
      <c r="R28" s="121">
        <f t="shared" si="4"/>
        <v>2</v>
      </c>
      <c r="T28" s="116">
        <f t="shared" si="5"/>
        <v>44639</v>
      </c>
      <c r="U28" s="399" t="str">
        <f t="shared" si="6"/>
        <v>土</v>
      </c>
      <c r="V28" s="492"/>
      <c r="W28" s="417"/>
      <c r="X28" s="417"/>
      <c r="Y28" s="417"/>
      <c r="Z28" s="417"/>
      <c r="AA28" s="417"/>
      <c r="AB28" s="419"/>
      <c r="AC28" s="500"/>
      <c r="AE28" s="116">
        <f t="shared" si="7"/>
        <v>44639</v>
      </c>
      <c r="AF28" s="119" t="str">
        <f t="shared" si="8"/>
        <v>土</v>
      </c>
      <c r="AG28" s="454"/>
      <c r="AH28" s="454"/>
      <c r="AI28" s="454"/>
      <c r="AJ28" s="454"/>
      <c r="AK28" s="121">
        <f t="shared" si="9"/>
        <v>3</v>
      </c>
    </row>
    <row r="29" spans="1:42" ht="18" customHeight="1">
      <c r="A29" s="116">
        <f>社員シフト!A32</f>
        <v>44640</v>
      </c>
      <c r="B29" s="117" t="str">
        <f>社員シフト!B32</f>
        <v>日</v>
      </c>
      <c r="C29" s="118" t="str">
        <f>社員シフト!C32</f>
        <v>ワ</v>
      </c>
      <c r="E29" s="116">
        <f t="shared" si="0"/>
        <v>44640</v>
      </c>
      <c r="F29" s="119" t="str">
        <f t="shared" si="1"/>
        <v>日</v>
      </c>
      <c r="G29" s="457" t="s">
        <v>254</v>
      </c>
      <c r="H29" s="448"/>
      <c r="I29" s="448" t="s">
        <v>254</v>
      </c>
      <c r="J29" s="448"/>
      <c r="K29" s="449" t="s">
        <v>254</v>
      </c>
      <c r="L29" s="450"/>
      <c r="M29" s="120">
        <f t="shared" si="10"/>
        <v>3</v>
      </c>
      <c r="N29" s="116">
        <f t="shared" si="2"/>
        <v>44640</v>
      </c>
      <c r="O29" s="399" t="str">
        <f t="shared" si="3"/>
        <v>日</v>
      </c>
      <c r="P29" s="451" t="s">
        <v>216</v>
      </c>
      <c r="Q29" s="452" t="s">
        <v>216</v>
      </c>
      <c r="R29" s="121">
        <f t="shared" si="4"/>
        <v>0</v>
      </c>
      <c r="T29" s="116">
        <f t="shared" si="5"/>
        <v>44640</v>
      </c>
      <c r="U29" s="399" t="str">
        <f t="shared" si="6"/>
        <v>日</v>
      </c>
      <c r="V29" s="492"/>
      <c r="W29" s="417"/>
      <c r="X29" s="417"/>
      <c r="Y29" s="417"/>
      <c r="Z29" s="417"/>
      <c r="AA29" s="417"/>
      <c r="AB29" s="419"/>
      <c r="AC29" s="500"/>
      <c r="AE29" s="116">
        <f t="shared" si="7"/>
        <v>44640</v>
      </c>
      <c r="AF29" s="119" t="str">
        <f t="shared" si="8"/>
        <v>日</v>
      </c>
      <c r="AG29" s="518" t="s">
        <v>296</v>
      </c>
      <c r="AH29" s="518" t="s">
        <v>296</v>
      </c>
      <c r="AI29" s="518"/>
      <c r="AJ29" s="518" t="s">
        <v>360</v>
      </c>
      <c r="AK29" s="121">
        <f t="shared" si="9"/>
        <v>1</v>
      </c>
    </row>
    <row r="30" spans="1:42" ht="18" customHeight="1">
      <c r="A30" s="116">
        <f>社員シフト!A33</f>
        <v>44641</v>
      </c>
      <c r="B30" s="187" t="str">
        <f>社員シフト!B33</f>
        <v>月</v>
      </c>
      <c r="C30" s="118" t="str">
        <f>社員シフト!C33</f>
        <v>出</v>
      </c>
      <c r="E30" s="116">
        <f t="shared" si="0"/>
        <v>44641</v>
      </c>
      <c r="F30" s="188" t="str">
        <f t="shared" si="1"/>
        <v>月</v>
      </c>
      <c r="G30" s="457" t="s">
        <v>254</v>
      </c>
      <c r="H30" s="448" t="s">
        <v>254</v>
      </c>
      <c r="I30" s="448"/>
      <c r="J30" s="448"/>
      <c r="K30" s="449"/>
      <c r="L30" s="450"/>
      <c r="M30" s="120">
        <f t="shared" si="10"/>
        <v>4</v>
      </c>
      <c r="N30" s="116">
        <f t="shared" si="2"/>
        <v>44641</v>
      </c>
      <c r="O30" s="400" t="str">
        <f t="shared" si="3"/>
        <v>月</v>
      </c>
      <c r="P30" s="451" t="s">
        <v>216</v>
      </c>
      <c r="Q30" s="452" t="s">
        <v>216</v>
      </c>
      <c r="R30" s="121">
        <f t="shared" si="4"/>
        <v>0</v>
      </c>
      <c r="T30" s="116">
        <f t="shared" si="5"/>
        <v>44641</v>
      </c>
      <c r="U30" s="399" t="str">
        <f t="shared" si="6"/>
        <v>月</v>
      </c>
      <c r="V30" s="492"/>
      <c r="W30" s="417"/>
      <c r="X30" s="417"/>
      <c r="Y30" s="417"/>
      <c r="Z30" s="417"/>
      <c r="AA30" s="417"/>
      <c r="AB30" s="419"/>
      <c r="AC30" s="500"/>
      <c r="AE30" s="116">
        <f t="shared" si="7"/>
        <v>44641</v>
      </c>
      <c r="AF30" s="188" t="str">
        <f t="shared" si="8"/>
        <v>月</v>
      </c>
      <c r="AG30" s="454"/>
      <c r="AH30" s="454"/>
      <c r="AI30" s="454"/>
      <c r="AJ30" s="454"/>
      <c r="AK30" s="121">
        <f t="shared" si="9"/>
        <v>3</v>
      </c>
    </row>
    <row r="31" spans="1:42" ht="18" customHeight="1">
      <c r="A31" s="116">
        <f>社員シフト!A34</f>
        <v>44642</v>
      </c>
      <c r="B31" s="117" t="str">
        <f>社員シフト!B34</f>
        <v>火</v>
      </c>
      <c r="C31" s="118" t="str">
        <f>社員シフト!C34</f>
        <v>全</v>
      </c>
      <c r="E31" s="116">
        <f t="shared" si="0"/>
        <v>44642</v>
      </c>
      <c r="F31" s="119" t="str">
        <f t="shared" si="1"/>
        <v>火</v>
      </c>
      <c r="G31" s="127"/>
      <c r="H31" s="124"/>
      <c r="I31" s="124"/>
      <c r="J31" s="124" t="s">
        <v>254</v>
      </c>
      <c r="K31" s="125"/>
      <c r="L31" s="126"/>
      <c r="M31" s="120">
        <f t="shared" si="10"/>
        <v>5</v>
      </c>
      <c r="N31" s="116">
        <f t="shared" si="2"/>
        <v>44642</v>
      </c>
      <c r="O31" s="399" t="str">
        <f t="shared" si="3"/>
        <v>火</v>
      </c>
      <c r="P31" s="401"/>
      <c r="Q31" s="405"/>
      <c r="R31" s="121">
        <f t="shared" si="4"/>
        <v>2</v>
      </c>
      <c r="T31" s="116">
        <f t="shared" si="5"/>
        <v>44642</v>
      </c>
      <c r="U31" s="399" t="str">
        <f t="shared" si="6"/>
        <v>火</v>
      </c>
      <c r="V31" s="491"/>
      <c r="W31" s="495"/>
      <c r="X31" s="495"/>
      <c r="Y31" s="495"/>
      <c r="Z31" s="495"/>
      <c r="AA31" s="495"/>
      <c r="AB31" s="502"/>
      <c r="AC31" s="499"/>
      <c r="AE31" s="116">
        <f t="shared" si="7"/>
        <v>44642</v>
      </c>
      <c r="AF31" s="119" t="str">
        <f t="shared" si="8"/>
        <v>火</v>
      </c>
      <c r="AG31" s="183"/>
      <c r="AH31" s="183"/>
      <c r="AI31" s="183"/>
      <c r="AJ31" s="183"/>
      <c r="AK31" s="121">
        <f t="shared" si="9"/>
        <v>3</v>
      </c>
    </row>
    <row r="32" spans="1:42" ht="18" customHeight="1">
      <c r="A32" s="116">
        <f>社員シフト!A35</f>
        <v>44643</v>
      </c>
      <c r="B32" s="117" t="str">
        <f>社員シフト!B35</f>
        <v>水</v>
      </c>
      <c r="C32" s="118" t="str">
        <f>社員シフト!C35</f>
        <v>TOC</v>
      </c>
      <c r="E32" s="116">
        <f t="shared" si="0"/>
        <v>44643</v>
      </c>
      <c r="F32" s="119" t="str">
        <f t="shared" si="1"/>
        <v>水</v>
      </c>
      <c r="G32" s="127" t="s">
        <v>254</v>
      </c>
      <c r="H32" s="124"/>
      <c r="I32" s="124"/>
      <c r="J32" s="124"/>
      <c r="K32" s="125" t="s">
        <v>254</v>
      </c>
      <c r="L32" s="126"/>
      <c r="M32" s="120">
        <f t="shared" si="10"/>
        <v>4</v>
      </c>
      <c r="N32" s="116">
        <f t="shared" si="2"/>
        <v>44643</v>
      </c>
      <c r="O32" s="399" t="str">
        <f t="shared" si="3"/>
        <v>水</v>
      </c>
      <c r="P32" s="401" t="s">
        <v>216</v>
      </c>
      <c r="Q32" s="405"/>
      <c r="R32" s="121">
        <f t="shared" si="4"/>
        <v>1</v>
      </c>
      <c r="T32" s="116">
        <f t="shared" si="5"/>
        <v>44643</v>
      </c>
      <c r="U32" s="399" t="str">
        <f t="shared" si="6"/>
        <v>水</v>
      </c>
      <c r="V32" s="491"/>
      <c r="W32" s="495"/>
      <c r="X32" s="495"/>
      <c r="Y32" s="495"/>
      <c r="Z32" s="495"/>
      <c r="AA32" s="495"/>
      <c r="AB32" s="502"/>
      <c r="AC32" s="499"/>
      <c r="AE32" s="116">
        <f t="shared" si="7"/>
        <v>44643</v>
      </c>
      <c r="AF32" s="119" t="str">
        <f t="shared" si="8"/>
        <v>水</v>
      </c>
      <c r="AG32" s="183"/>
      <c r="AH32" s="183"/>
      <c r="AI32" s="183"/>
      <c r="AJ32" s="183"/>
      <c r="AK32" s="121">
        <f t="shared" si="9"/>
        <v>3</v>
      </c>
    </row>
    <row r="33" spans="1:37" ht="18" customHeight="1">
      <c r="A33" s="116">
        <f>社員シフト!A36</f>
        <v>44644</v>
      </c>
      <c r="B33" s="117" t="str">
        <f>社員シフト!B36</f>
        <v>木</v>
      </c>
      <c r="C33" s="118" t="str">
        <f>社員シフト!C36</f>
        <v>休</v>
      </c>
      <c r="E33" s="116">
        <f t="shared" si="0"/>
        <v>44644</v>
      </c>
      <c r="F33" s="119" t="str">
        <f t="shared" si="1"/>
        <v>木</v>
      </c>
      <c r="G33" s="127"/>
      <c r="H33" s="124"/>
      <c r="I33" s="124"/>
      <c r="J33" s="124"/>
      <c r="K33" s="125"/>
      <c r="L33" s="126" t="s">
        <v>254</v>
      </c>
      <c r="M33" s="120">
        <f t="shared" si="10"/>
        <v>6</v>
      </c>
      <c r="N33" s="116">
        <f t="shared" si="2"/>
        <v>44644</v>
      </c>
      <c r="O33" s="399" t="str">
        <f t="shared" si="3"/>
        <v>木</v>
      </c>
      <c r="P33" s="401"/>
      <c r="Q33" s="405" t="s">
        <v>216</v>
      </c>
      <c r="R33" s="121">
        <f t="shared" si="4"/>
        <v>1</v>
      </c>
      <c r="T33" s="116">
        <f t="shared" si="5"/>
        <v>44644</v>
      </c>
      <c r="U33" s="399" t="str">
        <f t="shared" si="6"/>
        <v>木</v>
      </c>
      <c r="V33" s="491"/>
      <c r="W33" s="495"/>
      <c r="X33" s="495"/>
      <c r="Y33" s="495"/>
      <c r="Z33" s="495"/>
      <c r="AA33" s="495"/>
      <c r="AB33" s="502"/>
      <c r="AC33" s="499"/>
      <c r="AE33" s="116">
        <f t="shared" si="7"/>
        <v>44644</v>
      </c>
      <c r="AF33" s="119" t="str">
        <f t="shared" si="8"/>
        <v>木</v>
      </c>
      <c r="AG33" s="518" t="s">
        <v>296</v>
      </c>
      <c r="AH33" s="518" t="s">
        <v>296</v>
      </c>
      <c r="AI33" s="518"/>
      <c r="AJ33" s="518" t="s">
        <v>360</v>
      </c>
      <c r="AK33" s="121">
        <f t="shared" si="9"/>
        <v>1</v>
      </c>
    </row>
    <row r="34" spans="1:37" ht="18" customHeight="1">
      <c r="A34" s="116">
        <f>社員シフト!A37</f>
        <v>44645</v>
      </c>
      <c r="B34" s="117" t="str">
        <f>社員シフト!B37</f>
        <v>金</v>
      </c>
      <c r="C34" s="118" t="str">
        <f>社員シフト!C37</f>
        <v>盛岡</v>
      </c>
      <c r="E34" s="116">
        <f t="shared" ref="E34" si="11">A34</f>
        <v>44645</v>
      </c>
      <c r="F34" s="119" t="str">
        <f t="shared" ref="F34" si="12">B34</f>
        <v>金</v>
      </c>
      <c r="G34" s="127"/>
      <c r="H34" s="124"/>
      <c r="I34" s="124" t="s">
        <v>254</v>
      </c>
      <c r="J34" s="124"/>
      <c r="K34" s="125"/>
      <c r="L34" s="126"/>
      <c r="M34" s="120">
        <f t="shared" si="10"/>
        <v>5</v>
      </c>
      <c r="N34" s="116">
        <f t="shared" ref="N34" si="13">A34</f>
        <v>44645</v>
      </c>
      <c r="O34" s="399" t="str">
        <f t="shared" ref="O34" si="14">B34</f>
        <v>金</v>
      </c>
      <c r="P34" s="401"/>
      <c r="Q34" s="405"/>
      <c r="R34" s="121">
        <f t="shared" si="4"/>
        <v>2</v>
      </c>
      <c r="T34" s="116">
        <f t="shared" si="5"/>
        <v>44645</v>
      </c>
      <c r="U34" s="399" t="str">
        <f t="shared" si="6"/>
        <v>金</v>
      </c>
      <c r="V34" s="491"/>
      <c r="W34" s="495"/>
      <c r="X34" s="495"/>
      <c r="Y34" s="495"/>
      <c r="Z34" s="495"/>
      <c r="AA34" s="495"/>
      <c r="AB34" s="502"/>
      <c r="AC34" s="499"/>
      <c r="AE34" s="116">
        <f t="shared" si="7"/>
        <v>44645</v>
      </c>
      <c r="AF34" s="119" t="str">
        <f t="shared" si="8"/>
        <v>金</v>
      </c>
      <c r="AG34" s="183"/>
      <c r="AH34" s="183"/>
      <c r="AI34" s="183"/>
      <c r="AJ34" s="183"/>
      <c r="AK34" s="121">
        <f t="shared" si="9"/>
        <v>3</v>
      </c>
    </row>
    <row r="35" spans="1:37" ht="18" customHeight="1">
      <c r="A35" s="116">
        <f>社員シフト!A38</f>
        <v>44646</v>
      </c>
      <c r="B35" s="117" t="str">
        <f>社員シフト!B38</f>
        <v>土</v>
      </c>
      <c r="C35" s="118" t="str">
        <f>社員シフト!C38</f>
        <v>東京</v>
      </c>
      <c r="E35" s="116">
        <f t="shared" ref="E35" si="15">A35</f>
        <v>44646</v>
      </c>
      <c r="F35" s="119" t="str">
        <f t="shared" ref="F35" si="16">B35</f>
        <v>土</v>
      </c>
      <c r="G35" s="457" t="s">
        <v>254</v>
      </c>
      <c r="H35" s="448" t="s">
        <v>254</v>
      </c>
      <c r="I35" s="448" t="s">
        <v>254</v>
      </c>
      <c r="J35" s="448"/>
      <c r="K35" s="449"/>
      <c r="L35" s="450"/>
      <c r="M35" s="120">
        <f t="shared" si="10"/>
        <v>3</v>
      </c>
      <c r="N35" s="116">
        <f t="shared" ref="N35" si="17">A35</f>
        <v>44646</v>
      </c>
      <c r="O35" s="399" t="str">
        <f t="shared" ref="O35" si="18">B35</f>
        <v>土</v>
      </c>
      <c r="P35" s="451"/>
      <c r="Q35" s="452"/>
      <c r="R35" s="121">
        <f t="shared" si="4"/>
        <v>2</v>
      </c>
      <c r="T35" s="116">
        <f t="shared" si="5"/>
        <v>44646</v>
      </c>
      <c r="U35" s="399" t="str">
        <f t="shared" si="6"/>
        <v>土</v>
      </c>
      <c r="V35" s="492"/>
      <c r="W35" s="417"/>
      <c r="X35" s="417"/>
      <c r="Y35" s="417"/>
      <c r="Z35" s="417"/>
      <c r="AA35" s="417"/>
      <c r="AB35" s="419"/>
      <c r="AC35" s="500"/>
      <c r="AE35" s="116">
        <f t="shared" si="7"/>
        <v>44646</v>
      </c>
      <c r="AF35" s="119" t="str">
        <f t="shared" si="8"/>
        <v>土</v>
      </c>
      <c r="AG35" s="454"/>
      <c r="AH35" s="454"/>
      <c r="AI35" s="454"/>
      <c r="AJ35" s="454"/>
      <c r="AK35" s="121">
        <f t="shared" si="9"/>
        <v>3</v>
      </c>
    </row>
    <row r="36" spans="1:37" ht="18" customHeight="1">
      <c r="A36" s="116">
        <f>社員シフト!A39</f>
        <v>44647</v>
      </c>
      <c r="B36" s="117" t="str">
        <f>社員シフト!B39</f>
        <v>日</v>
      </c>
      <c r="C36" s="118" t="str">
        <f>社員シフト!C39</f>
        <v>東京</v>
      </c>
      <c r="E36" s="116">
        <f t="shared" ref="E36" si="19">A36</f>
        <v>44647</v>
      </c>
      <c r="F36" s="119" t="str">
        <f t="shared" ref="F36" si="20">B36</f>
        <v>日</v>
      </c>
      <c r="G36" s="457"/>
      <c r="H36" s="448"/>
      <c r="I36" s="448" t="s">
        <v>254</v>
      </c>
      <c r="J36" s="448" t="s">
        <v>254</v>
      </c>
      <c r="K36" s="449" t="s">
        <v>254</v>
      </c>
      <c r="L36" s="450" t="s">
        <v>254</v>
      </c>
      <c r="M36" s="120">
        <f t="shared" si="10"/>
        <v>3</v>
      </c>
      <c r="N36" s="116">
        <f t="shared" ref="N36" si="21">A36</f>
        <v>44647</v>
      </c>
      <c r="O36" s="399" t="str">
        <f t="shared" ref="O36" si="22">B36</f>
        <v>日</v>
      </c>
      <c r="P36" s="451" t="s">
        <v>216</v>
      </c>
      <c r="Q36" s="452" t="s">
        <v>216</v>
      </c>
      <c r="R36" s="121">
        <f t="shared" si="4"/>
        <v>0</v>
      </c>
      <c r="T36" s="116">
        <f t="shared" si="5"/>
        <v>44647</v>
      </c>
      <c r="U36" s="399" t="str">
        <f t="shared" si="6"/>
        <v>日</v>
      </c>
      <c r="V36" s="492"/>
      <c r="W36" s="417"/>
      <c r="X36" s="417"/>
      <c r="Y36" s="417"/>
      <c r="Z36" s="417"/>
      <c r="AA36" s="417"/>
      <c r="AB36" s="419"/>
      <c r="AC36" s="500"/>
      <c r="AE36" s="116">
        <f t="shared" si="7"/>
        <v>44647</v>
      </c>
      <c r="AF36" s="119" t="str">
        <f t="shared" si="8"/>
        <v>日</v>
      </c>
      <c r="AG36" s="518" t="s">
        <v>296</v>
      </c>
      <c r="AH36" s="518" t="s">
        <v>296</v>
      </c>
      <c r="AI36" s="518"/>
      <c r="AJ36" s="518" t="s">
        <v>360</v>
      </c>
      <c r="AK36" s="121">
        <f t="shared" si="9"/>
        <v>1</v>
      </c>
    </row>
    <row r="37" spans="1:37" ht="18" customHeight="1">
      <c r="A37" s="116">
        <f>社員シフト!A40</f>
        <v>44648</v>
      </c>
      <c r="B37" s="117" t="str">
        <f>社員シフト!B40</f>
        <v>月</v>
      </c>
      <c r="C37" s="118" t="str">
        <f>社員シフト!C37</f>
        <v>盛岡</v>
      </c>
      <c r="E37" s="116">
        <f t="shared" si="0"/>
        <v>44648</v>
      </c>
      <c r="F37" s="119" t="str">
        <f t="shared" si="1"/>
        <v>月</v>
      </c>
      <c r="G37" s="127"/>
      <c r="H37" s="124"/>
      <c r="I37" s="124"/>
      <c r="J37" s="124" t="s">
        <v>254</v>
      </c>
      <c r="K37" s="125"/>
      <c r="L37" s="126"/>
      <c r="M37" s="120">
        <f t="shared" si="10"/>
        <v>5</v>
      </c>
      <c r="N37" s="116">
        <f t="shared" si="2"/>
        <v>44648</v>
      </c>
      <c r="O37" s="399" t="str">
        <f t="shared" si="3"/>
        <v>月</v>
      </c>
      <c r="P37" s="401" t="s">
        <v>216</v>
      </c>
      <c r="Q37" s="405"/>
      <c r="R37" s="121">
        <f t="shared" si="4"/>
        <v>1</v>
      </c>
      <c r="T37" s="116">
        <f t="shared" si="5"/>
        <v>44648</v>
      </c>
      <c r="U37" s="399" t="str">
        <f t="shared" si="6"/>
        <v>月</v>
      </c>
      <c r="V37" s="491"/>
      <c r="W37" s="495"/>
      <c r="X37" s="495"/>
      <c r="Y37" s="495"/>
      <c r="Z37" s="495"/>
      <c r="AA37" s="495"/>
      <c r="AB37" s="502"/>
      <c r="AC37" s="499"/>
      <c r="AE37" s="116">
        <f t="shared" si="7"/>
        <v>44648</v>
      </c>
      <c r="AF37" s="119" t="str">
        <f t="shared" si="8"/>
        <v>月</v>
      </c>
      <c r="AG37" s="183" t="s">
        <v>216</v>
      </c>
      <c r="AH37" s="183"/>
      <c r="AI37" s="183"/>
      <c r="AJ37" s="183"/>
      <c r="AK37" s="121">
        <f t="shared" si="9"/>
        <v>2</v>
      </c>
    </row>
    <row r="38" spans="1:37" ht="18" customHeight="1">
      <c r="A38" s="116">
        <f>社員シフト!A41</f>
        <v>44649</v>
      </c>
      <c r="B38" s="117" t="str">
        <f>社員シフト!B41</f>
        <v>火</v>
      </c>
      <c r="C38" s="118" t="str">
        <f>社員シフト!C38</f>
        <v>東京</v>
      </c>
      <c r="E38" s="116">
        <f t="shared" si="0"/>
        <v>44649</v>
      </c>
      <c r="F38" s="119" t="str">
        <f t="shared" si="1"/>
        <v>火</v>
      </c>
      <c r="G38" s="127" t="s">
        <v>254</v>
      </c>
      <c r="H38" s="124"/>
      <c r="I38" s="124"/>
      <c r="J38" s="124"/>
      <c r="K38" s="125" t="s">
        <v>254</v>
      </c>
      <c r="L38" s="126"/>
      <c r="M38" s="120">
        <f t="shared" si="10"/>
        <v>4</v>
      </c>
      <c r="N38" s="116">
        <f t="shared" si="2"/>
        <v>44649</v>
      </c>
      <c r="O38" s="399" t="str">
        <f t="shared" si="3"/>
        <v>火</v>
      </c>
      <c r="P38" s="401"/>
      <c r="Q38" s="405" t="s">
        <v>216</v>
      </c>
      <c r="R38" s="121">
        <f t="shared" si="4"/>
        <v>1</v>
      </c>
      <c r="T38" s="116">
        <f t="shared" si="5"/>
        <v>44649</v>
      </c>
      <c r="U38" s="399" t="str">
        <f t="shared" si="6"/>
        <v>火</v>
      </c>
      <c r="V38" s="491"/>
      <c r="W38" s="495"/>
      <c r="X38" s="495"/>
      <c r="Y38" s="495"/>
      <c r="Z38" s="495"/>
      <c r="AA38" s="495"/>
      <c r="AB38" s="502"/>
      <c r="AC38" s="499"/>
      <c r="AE38" s="116">
        <f t="shared" si="7"/>
        <v>44649</v>
      </c>
      <c r="AF38" s="119" t="str">
        <f t="shared" si="8"/>
        <v>火</v>
      </c>
      <c r="AG38" s="183"/>
      <c r="AH38" s="183"/>
      <c r="AI38" s="183"/>
      <c r="AJ38" s="183"/>
      <c r="AK38" s="121">
        <f t="shared" si="9"/>
        <v>3</v>
      </c>
    </row>
    <row r="39" spans="1:37" ht="18" customHeight="1">
      <c r="A39" s="116">
        <f>社員シフト!A42</f>
        <v>44650</v>
      </c>
      <c r="B39" s="117" t="str">
        <f>社員シフト!B42</f>
        <v>水</v>
      </c>
      <c r="C39" s="118" t="str">
        <f>社員シフト!C39</f>
        <v>東京</v>
      </c>
      <c r="E39" s="116">
        <f t="shared" si="0"/>
        <v>44650</v>
      </c>
      <c r="F39" s="119" t="str">
        <f t="shared" si="1"/>
        <v>水</v>
      </c>
      <c r="G39" s="127"/>
      <c r="H39" s="124" t="s">
        <v>254</v>
      </c>
      <c r="I39" s="124"/>
      <c r="J39" s="124"/>
      <c r="K39" s="125"/>
      <c r="L39" s="126"/>
      <c r="M39" s="120">
        <f t="shared" si="10"/>
        <v>5</v>
      </c>
      <c r="N39" s="116">
        <f t="shared" si="2"/>
        <v>44650</v>
      </c>
      <c r="O39" s="399" t="str">
        <f t="shared" si="3"/>
        <v>水</v>
      </c>
      <c r="P39" s="401"/>
      <c r="Q39" s="405"/>
      <c r="R39" s="121">
        <f t="shared" si="4"/>
        <v>2</v>
      </c>
      <c r="T39" s="116">
        <f t="shared" si="5"/>
        <v>44650</v>
      </c>
      <c r="U39" s="399" t="str">
        <f t="shared" si="6"/>
        <v>水</v>
      </c>
      <c r="V39" s="491"/>
      <c r="W39" s="495"/>
      <c r="X39" s="495"/>
      <c r="Y39" s="495"/>
      <c r="Z39" s="495"/>
      <c r="AA39" s="495"/>
      <c r="AB39" s="502"/>
      <c r="AC39" s="499"/>
      <c r="AE39" s="116">
        <f t="shared" si="7"/>
        <v>44650</v>
      </c>
      <c r="AF39" s="119" t="str">
        <f t="shared" si="8"/>
        <v>水</v>
      </c>
      <c r="AG39" s="183"/>
      <c r="AH39" s="183"/>
      <c r="AI39" s="183"/>
      <c r="AJ39" s="183"/>
      <c r="AK39" s="121">
        <f t="shared" si="9"/>
        <v>3</v>
      </c>
    </row>
    <row r="40" spans="1:37" ht="18" customHeight="1" thickBot="1">
      <c r="A40" s="116">
        <f>社員シフト!A43</f>
        <v>44651</v>
      </c>
      <c r="B40" s="117" t="str">
        <f>社員シフト!B43</f>
        <v>木</v>
      </c>
      <c r="C40" s="118" t="str">
        <f>社員シフト!C43</f>
        <v>出</v>
      </c>
      <c r="E40" s="116">
        <f t="shared" si="0"/>
        <v>44651</v>
      </c>
      <c r="F40" s="119" t="str">
        <f t="shared" si="1"/>
        <v>木</v>
      </c>
      <c r="G40" s="127"/>
      <c r="H40" s="124"/>
      <c r="I40" s="124"/>
      <c r="J40" s="124"/>
      <c r="K40" s="125"/>
      <c r="L40" s="126" t="s">
        <v>254</v>
      </c>
      <c r="M40" s="120">
        <f t="shared" si="10"/>
        <v>6</v>
      </c>
      <c r="N40" s="116">
        <f t="shared" si="2"/>
        <v>44651</v>
      </c>
      <c r="O40" s="399" t="str">
        <f t="shared" si="3"/>
        <v>木</v>
      </c>
      <c r="P40" s="406"/>
      <c r="Q40" s="407"/>
      <c r="R40" s="408">
        <f t="shared" si="4"/>
        <v>2</v>
      </c>
      <c r="T40" s="116">
        <f t="shared" si="5"/>
        <v>44651</v>
      </c>
      <c r="U40" s="399" t="str">
        <f t="shared" si="6"/>
        <v>木</v>
      </c>
      <c r="V40" s="491"/>
      <c r="W40" s="495"/>
      <c r="X40" s="495"/>
      <c r="Y40" s="495"/>
      <c r="Z40" s="495"/>
      <c r="AA40" s="495"/>
      <c r="AB40" s="502"/>
      <c r="AC40" s="499"/>
      <c r="AE40" s="116">
        <f t="shared" si="7"/>
        <v>44651</v>
      </c>
      <c r="AF40" s="119" t="str">
        <f t="shared" si="8"/>
        <v>木</v>
      </c>
      <c r="AG40" s="518" t="s">
        <v>296</v>
      </c>
      <c r="AH40" s="518" t="s">
        <v>296</v>
      </c>
      <c r="AI40" s="518"/>
      <c r="AJ40" s="518" t="s">
        <v>360</v>
      </c>
      <c r="AK40" s="121">
        <f t="shared" si="9"/>
        <v>1</v>
      </c>
    </row>
    <row r="41" spans="1:37" ht="18" customHeight="1" thickBot="1">
      <c r="A41" s="706" t="str">
        <f>社員シフト!A44</f>
        <v>休日合計日数</v>
      </c>
      <c r="B41" s="707"/>
      <c r="C41" s="128">
        <f>社員シフト!C44</f>
        <v>1</v>
      </c>
      <c r="E41" s="706" t="s">
        <v>42</v>
      </c>
      <c r="F41" s="707"/>
      <c r="G41" s="129">
        <f t="shared" ref="G41:L41" si="23">COUNTIF(G10:G40,"休")</f>
        <v>10</v>
      </c>
      <c r="H41" s="130">
        <f>COUNTIF(H10:H40,"休")</f>
        <v>6</v>
      </c>
      <c r="I41" s="130">
        <f t="shared" si="23"/>
        <v>10</v>
      </c>
      <c r="J41" s="130">
        <f t="shared" si="23"/>
        <v>9</v>
      </c>
      <c r="K41" s="130">
        <f t="shared" si="23"/>
        <v>10</v>
      </c>
      <c r="L41" s="130">
        <f t="shared" si="23"/>
        <v>10</v>
      </c>
      <c r="M41" s="128">
        <f>5-COUNTIF(G41:K41,"休")-COUNTIF(G41:K41,"出張")</f>
        <v>5</v>
      </c>
      <c r="N41" s="664" t="s">
        <v>42</v>
      </c>
      <c r="O41" s="665"/>
      <c r="P41" s="409">
        <f>COUNTIF(P10:P40,"休")</f>
        <v>10</v>
      </c>
      <c r="Q41" s="130">
        <f>COUNTIF(Q10:Q40,"休")</f>
        <v>10</v>
      </c>
      <c r="R41" s="128">
        <f t="shared" si="4"/>
        <v>2</v>
      </c>
      <c r="T41" s="640" t="s">
        <v>42</v>
      </c>
      <c r="U41" s="641"/>
      <c r="V41" s="493">
        <f>COUNTIF(V10:V40,"休")</f>
        <v>0</v>
      </c>
      <c r="W41" s="243">
        <f>COUNTIF(W10:W40,"休")</f>
        <v>0</v>
      </c>
      <c r="X41" s="243">
        <f t="shared" ref="X41:AC41" si="24">COUNTIF(X10:X40,"休")</f>
        <v>0</v>
      </c>
      <c r="Y41" s="243">
        <f t="shared" si="24"/>
        <v>0</v>
      </c>
      <c r="Z41" s="243">
        <f t="shared" si="24"/>
        <v>0</v>
      </c>
      <c r="AA41" s="243">
        <f t="shared" si="24"/>
        <v>0</v>
      </c>
      <c r="AB41" s="503">
        <f t="shared" si="24"/>
        <v>0</v>
      </c>
      <c r="AC41" s="244">
        <f t="shared" si="24"/>
        <v>0</v>
      </c>
      <c r="AE41" s="653" t="s">
        <v>42</v>
      </c>
      <c r="AF41" s="654"/>
      <c r="AG41" s="138">
        <f>COUNTIF(AG10:AG40,"休")</f>
        <v>10</v>
      </c>
      <c r="AH41" s="131">
        <f>COUNTIF(AH10:AH40,"休")</f>
        <v>10</v>
      </c>
      <c r="AI41" s="131">
        <f>COUNTIF(AI10:AI40,"休")</f>
        <v>0</v>
      </c>
      <c r="AJ41" s="131">
        <f>COUNTIF(AJ10:AJ40,"休")</f>
        <v>10</v>
      </c>
      <c r="AK41" s="132">
        <f t="shared" si="9"/>
        <v>3</v>
      </c>
    </row>
    <row r="42" spans="1:37" ht="18" customHeight="1" thickBot="1"/>
    <row r="43" spans="1:37" ht="19.5" thickBot="1">
      <c r="E43" s="638"/>
      <c r="F43" s="652"/>
      <c r="G43" s="630" t="s">
        <v>190</v>
      </c>
      <c r="H43" s="631"/>
      <c r="I43" s="631"/>
      <c r="J43" s="631"/>
      <c r="K43" s="632"/>
      <c r="L43" s="638"/>
      <c r="M43" s="652"/>
      <c r="N43" s="630" t="s">
        <v>144</v>
      </c>
      <c r="O43" s="631"/>
      <c r="P43" s="631"/>
      <c r="Q43" s="631"/>
      <c r="R43" s="632"/>
      <c r="S43" s="638"/>
      <c r="T43" s="652"/>
      <c r="U43" s="633" t="s">
        <v>185</v>
      </c>
      <c r="V43" s="634"/>
      <c r="W43" s="634"/>
      <c r="X43" s="635"/>
    </row>
    <row r="44" spans="1:37" ht="19.5" thickBot="1">
      <c r="E44" s="466"/>
      <c r="F44" s="212"/>
      <c r="G44" s="464">
        <v>1964</v>
      </c>
      <c r="H44" s="465">
        <v>4948</v>
      </c>
      <c r="I44" s="465">
        <v>5175</v>
      </c>
      <c r="J44" s="465">
        <v>5113</v>
      </c>
      <c r="K44" s="211"/>
      <c r="L44" s="466"/>
      <c r="M44" s="212"/>
      <c r="N44" s="157">
        <v>1964</v>
      </c>
      <c r="O44" s="465">
        <v>5072</v>
      </c>
      <c r="P44" s="465">
        <v>4202</v>
      </c>
      <c r="Q44" s="157">
        <v>5073</v>
      </c>
      <c r="R44" s="213"/>
      <c r="S44" s="466"/>
      <c r="T44" s="212"/>
      <c r="U44" s="467">
        <v>1964</v>
      </c>
      <c r="V44" s="465">
        <v>5167</v>
      </c>
      <c r="W44" s="465">
        <v>5199</v>
      </c>
      <c r="X44" s="213"/>
    </row>
    <row r="45" spans="1:37" ht="19.5" thickBot="1">
      <c r="E45" s="472" t="s">
        <v>29</v>
      </c>
      <c r="F45" s="136" t="s">
        <v>30</v>
      </c>
      <c r="G45" s="137" t="s">
        <v>264</v>
      </c>
      <c r="H45" s="468" t="s">
        <v>145</v>
      </c>
      <c r="I45" s="469" t="s">
        <v>200</v>
      </c>
      <c r="J45" s="470" t="s">
        <v>168</v>
      </c>
      <c r="K45" s="471" t="s">
        <v>31</v>
      </c>
      <c r="L45" s="472" t="s">
        <v>29</v>
      </c>
      <c r="M45" s="136" t="s">
        <v>30</v>
      </c>
      <c r="N45" s="137" t="s">
        <v>264</v>
      </c>
      <c r="O45" s="214" t="s">
        <v>146</v>
      </c>
      <c r="P45" s="214" t="s">
        <v>109</v>
      </c>
      <c r="Q45" s="215" t="s">
        <v>147</v>
      </c>
      <c r="R45" s="109" t="s">
        <v>31</v>
      </c>
      <c r="S45" s="472" t="s">
        <v>29</v>
      </c>
      <c r="T45" s="473" t="s">
        <v>30</v>
      </c>
      <c r="U45" s="515" t="s">
        <v>194</v>
      </c>
      <c r="V45" s="516" t="s">
        <v>195</v>
      </c>
      <c r="W45" s="517" t="s">
        <v>48</v>
      </c>
      <c r="X45" s="471" t="s">
        <v>31</v>
      </c>
    </row>
    <row r="46" spans="1:37">
      <c r="E46" s="116">
        <f t="shared" ref="E46:F76" si="25">A10</f>
        <v>44621</v>
      </c>
      <c r="F46" s="119" t="str">
        <f t="shared" si="25"/>
        <v>火</v>
      </c>
      <c r="G46" s="185" t="s">
        <v>304</v>
      </c>
      <c r="H46" s="185"/>
      <c r="I46" s="185"/>
      <c r="J46" s="185" t="s">
        <v>207</v>
      </c>
      <c r="K46" s="120">
        <f t="shared" ref="K46:K77" si="26">4-COUNTIF(H46:J46,"休")-COUNTIF(H46:J46,"出張")</f>
        <v>3</v>
      </c>
      <c r="L46" s="116">
        <f t="shared" ref="L46:M76" si="27">A10</f>
        <v>44621</v>
      </c>
      <c r="M46" s="119" t="str">
        <f t="shared" si="27"/>
        <v>火</v>
      </c>
      <c r="N46" s="185" t="s">
        <v>304</v>
      </c>
      <c r="O46" s="183" t="s">
        <v>207</v>
      </c>
      <c r="P46" s="183"/>
      <c r="Q46" s="186"/>
      <c r="R46" s="474">
        <f>3-COUNTIF(O46:Q46,"休")-COUNTIF(O46:Q46,"出張")</f>
        <v>2</v>
      </c>
      <c r="S46" s="116">
        <f t="shared" ref="S46:T76" si="28">A10</f>
        <v>44621</v>
      </c>
      <c r="T46" s="119" t="str">
        <f t="shared" si="28"/>
        <v>火</v>
      </c>
      <c r="U46" s="185" t="s">
        <v>304</v>
      </c>
      <c r="V46" s="185" t="s">
        <v>207</v>
      </c>
      <c r="W46" s="507"/>
      <c r="X46" s="474">
        <f>3-COUNTIF(U46:W46,"休")-COUNTIF(U46:W46,"出張")</f>
        <v>2</v>
      </c>
    </row>
    <row r="47" spans="1:37">
      <c r="E47" s="116">
        <f t="shared" si="25"/>
        <v>44622</v>
      </c>
      <c r="F47" s="119" t="str">
        <f t="shared" si="25"/>
        <v>水</v>
      </c>
      <c r="G47" s="183" t="s">
        <v>305</v>
      </c>
      <c r="H47" s="183"/>
      <c r="I47" s="183"/>
      <c r="J47" s="183" t="s">
        <v>207</v>
      </c>
      <c r="K47" s="120">
        <f t="shared" si="26"/>
        <v>3</v>
      </c>
      <c r="L47" s="116">
        <f t="shared" si="27"/>
        <v>44622</v>
      </c>
      <c r="M47" s="119" t="str">
        <f t="shared" si="27"/>
        <v>水</v>
      </c>
      <c r="N47" s="183" t="s">
        <v>305</v>
      </c>
      <c r="O47" s="183"/>
      <c r="P47" s="183"/>
      <c r="Q47" s="184" t="s">
        <v>207</v>
      </c>
      <c r="R47" s="408">
        <f t="shared" ref="R47:R77" si="29">3-COUNTIF(O47:Q47,"休")-COUNTIF(O47:Q47,"出張")</f>
        <v>2</v>
      </c>
      <c r="S47" s="116">
        <f t="shared" si="28"/>
        <v>44622</v>
      </c>
      <c r="T47" s="119" t="str">
        <f t="shared" si="28"/>
        <v>水</v>
      </c>
      <c r="U47" s="183" t="s">
        <v>305</v>
      </c>
      <c r="V47" s="183"/>
      <c r="W47" s="508"/>
      <c r="X47" s="408">
        <f t="shared" ref="X47:X77" si="30">3-COUNTIF(U47:W47,"休")-COUNTIF(U47:W47,"出張")</f>
        <v>3</v>
      </c>
    </row>
    <row r="48" spans="1:37">
      <c r="E48" s="116">
        <f t="shared" si="25"/>
        <v>44623</v>
      </c>
      <c r="F48" s="119" t="str">
        <f t="shared" si="25"/>
        <v>木</v>
      </c>
      <c r="G48" s="518" t="s">
        <v>306</v>
      </c>
      <c r="H48" s="518" t="s">
        <v>207</v>
      </c>
      <c r="I48" s="518" t="s">
        <v>207</v>
      </c>
      <c r="J48" s="518" t="s">
        <v>207</v>
      </c>
      <c r="K48" s="120">
        <f t="shared" si="26"/>
        <v>1</v>
      </c>
      <c r="L48" s="116">
        <f t="shared" si="27"/>
        <v>44623</v>
      </c>
      <c r="M48" s="119" t="str">
        <f t="shared" si="27"/>
        <v>木</v>
      </c>
      <c r="N48" s="518" t="s">
        <v>306</v>
      </c>
      <c r="O48" s="518" t="s">
        <v>207</v>
      </c>
      <c r="P48" s="518" t="s">
        <v>207</v>
      </c>
      <c r="Q48" s="518" t="s">
        <v>207</v>
      </c>
      <c r="R48" s="408">
        <f t="shared" si="29"/>
        <v>0</v>
      </c>
      <c r="S48" s="116">
        <f t="shared" si="28"/>
        <v>44623</v>
      </c>
      <c r="T48" s="119" t="str">
        <f t="shared" si="28"/>
        <v>木</v>
      </c>
      <c r="U48" s="518" t="s">
        <v>306</v>
      </c>
      <c r="V48" s="518" t="s">
        <v>207</v>
      </c>
      <c r="W48" s="519" t="s">
        <v>207</v>
      </c>
      <c r="X48" s="408">
        <f t="shared" si="30"/>
        <v>1</v>
      </c>
    </row>
    <row r="49" spans="5:24">
      <c r="E49" s="116">
        <f t="shared" si="25"/>
        <v>44624</v>
      </c>
      <c r="F49" s="119" t="str">
        <f t="shared" si="25"/>
        <v>金</v>
      </c>
      <c r="G49" s="183" t="s">
        <v>307</v>
      </c>
      <c r="H49" s="183"/>
      <c r="I49" s="216" t="s">
        <v>216</v>
      </c>
      <c r="J49" s="183"/>
      <c r="K49" s="120">
        <f t="shared" si="26"/>
        <v>3</v>
      </c>
      <c r="L49" s="116">
        <f t="shared" si="27"/>
        <v>44624</v>
      </c>
      <c r="M49" s="119" t="str">
        <f t="shared" si="27"/>
        <v>金</v>
      </c>
      <c r="N49" s="183" t="s">
        <v>307</v>
      </c>
      <c r="O49" s="183"/>
      <c r="P49" s="183"/>
      <c r="Q49" s="184"/>
      <c r="R49" s="408">
        <f t="shared" si="29"/>
        <v>3</v>
      </c>
      <c r="S49" s="116">
        <f t="shared" si="28"/>
        <v>44624</v>
      </c>
      <c r="T49" s="119" t="str">
        <f t="shared" si="28"/>
        <v>金</v>
      </c>
      <c r="U49" s="183" t="s">
        <v>307</v>
      </c>
      <c r="V49" s="183"/>
      <c r="W49" s="510"/>
      <c r="X49" s="408">
        <f t="shared" si="30"/>
        <v>3</v>
      </c>
    </row>
    <row r="50" spans="5:24">
      <c r="E50" s="116">
        <f t="shared" si="25"/>
        <v>44625</v>
      </c>
      <c r="F50" s="119" t="str">
        <f t="shared" si="25"/>
        <v>土</v>
      </c>
      <c r="G50" s="520" t="s">
        <v>308</v>
      </c>
      <c r="H50" s="454"/>
      <c r="I50" s="456"/>
      <c r="J50" s="454" t="s">
        <v>217</v>
      </c>
      <c r="K50" s="120">
        <f t="shared" si="26"/>
        <v>4</v>
      </c>
      <c r="L50" s="116">
        <f t="shared" si="27"/>
        <v>44625</v>
      </c>
      <c r="M50" s="119" t="str">
        <f t="shared" si="27"/>
        <v>土</v>
      </c>
      <c r="N50" s="520" t="s">
        <v>308</v>
      </c>
      <c r="O50" s="454"/>
      <c r="P50" s="454"/>
      <c r="Q50" s="455" t="s">
        <v>207</v>
      </c>
      <c r="R50" s="121">
        <f t="shared" si="29"/>
        <v>2</v>
      </c>
      <c r="S50" s="116">
        <f t="shared" si="28"/>
        <v>44625</v>
      </c>
      <c r="T50" s="119" t="str">
        <f t="shared" si="28"/>
        <v>土</v>
      </c>
      <c r="U50" s="520" t="s">
        <v>308</v>
      </c>
      <c r="V50" s="454"/>
      <c r="W50" s="511"/>
      <c r="X50" s="121">
        <f t="shared" si="30"/>
        <v>3</v>
      </c>
    </row>
    <row r="51" spans="5:24">
      <c r="E51" s="116">
        <f t="shared" si="25"/>
        <v>44626</v>
      </c>
      <c r="F51" s="119" t="str">
        <f t="shared" si="25"/>
        <v>日</v>
      </c>
      <c r="G51" s="454" t="s">
        <v>304</v>
      </c>
      <c r="H51" s="454"/>
      <c r="I51" s="456"/>
      <c r="J51" s="454" t="s">
        <v>207</v>
      </c>
      <c r="K51" s="120">
        <f t="shared" si="26"/>
        <v>3</v>
      </c>
      <c r="L51" s="116">
        <f t="shared" si="27"/>
        <v>44626</v>
      </c>
      <c r="M51" s="119" t="str">
        <f t="shared" si="27"/>
        <v>日</v>
      </c>
      <c r="N51" s="454" t="s">
        <v>304</v>
      </c>
      <c r="O51" s="454"/>
      <c r="P51" s="454"/>
      <c r="Q51" s="455" t="s">
        <v>207</v>
      </c>
      <c r="R51" s="408">
        <f t="shared" si="29"/>
        <v>2</v>
      </c>
      <c r="S51" s="116">
        <f t="shared" si="28"/>
        <v>44626</v>
      </c>
      <c r="T51" s="119" t="str">
        <f t="shared" si="28"/>
        <v>日</v>
      </c>
      <c r="U51" s="454" t="s">
        <v>304</v>
      </c>
      <c r="V51" s="454"/>
      <c r="W51" s="511"/>
      <c r="X51" s="408">
        <f t="shared" si="30"/>
        <v>3</v>
      </c>
    </row>
    <row r="52" spans="5:24">
      <c r="E52" s="116">
        <f t="shared" si="25"/>
        <v>44627</v>
      </c>
      <c r="F52" s="119" t="str">
        <f t="shared" si="25"/>
        <v>月</v>
      </c>
      <c r="G52" s="183" t="s">
        <v>304</v>
      </c>
      <c r="H52" s="183"/>
      <c r="I52" s="183"/>
      <c r="J52" s="183" t="s">
        <v>207</v>
      </c>
      <c r="K52" s="120">
        <f t="shared" si="26"/>
        <v>3</v>
      </c>
      <c r="L52" s="116">
        <f t="shared" si="27"/>
        <v>44627</v>
      </c>
      <c r="M52" s="119" t="str">
        <f t="shared" si="27"/>
        <v>月</v>
      </c>
      <c r="N52" s="183" t="s">
        <v>304</v>
      </c>
      <c r="O52" s="183"/>
      <c r="P52" s="183" t="s">
        <v>207</v>
      </c>
      <c r="Q52" s="184"/>
      <c r="R52" s="408">
        <f t="shared" si="29"/>
        <v>2</v>
      </c>
      <c r="S52" s="116">
        <f t="shared" si="28"/>
        <v>44627</v>
      </c>
      <c r="T52" s="119" t="str">
        <f t="shared" si="28"/>
        <v>月</v>
      </c>
      <c r="U52" s="183" t="s">
        <v>304</v>
      </c>
      <c r="V52" s="183"/>
      <c r="W52" s="508" t="s">
        <v>207</v>
      </c>
      <c r="X52" s="408">
        <f t="shared" si="30"/>
        <v>2</v>
      </c>
    </row>
    <row r="53" spans="5:24">
      <c r="E53" s="116">
        <f t="shared" si="25"/>
        <v>44628</v>
      </c>
      <c r="F53" s="119" t="str">
        <f t="shared" si="25"/>
        <v>火</v>
      </c>
      <c r="G53" s="183" t="s">
        <v>304</v>
      </c>
      <c r="H53" s="183"/>
      <c r="I53" s="183" t="s">
        <v>207</v>
      </c>
      <c r="J53" s="183"/>
      <c r="K53" s="120">
        <f t="shared" si="26"/>
        <v>3</v>
      </c>
      <c r="L53" s="116">
        <f t="shared" si="27"/>
        <v>44628</v>
      </c>
      <c r="M53" s="119" t="str">
        <f t="shared" si="27"/>
        <v>火</v>
      </c>
      <c r="N53" s="183" t="s">
        <v>304</v>
      </c>
      <c r="O53" s="183" t="s">
        <v>207</v>
      </c>
      <c r="P53" s="183"/>
      <c r="Q53" s="184"/>
      <c r="R53" s="408">
        <f t="shared" si="29"/>
        <v>2</v>
      </c>
      <c r="S53" s="116">
        <f t="shared" si="28"/>
        <v>44628</v>
      </c>
      <c r="T53" s="119" t="str">
        <f t="shared" si="28"/>
        <v>火</v>
      </c>
      <c r="U53" s="183" t="s">
        <v>304</v>
      </c>
      <c r="V53" s="183" t="s">
        <v>207</v>
      </c>
      <c r="W53" s="508"/>
      <c r="X53" s="408">
        <f t="shared" si="30"/>
        <v>2</v>
      </c>
    </row>
    <row r="54" spans="5:24">
      <c r="E54" s="116">
        <f t="shared" si="25"/>
        <v>44629</v>
      </c>
      <c r="F54" s="119" t="str">
        <f t="shared" si="25"/>
        <v>水</v>
      </c>
      <c r="G54" s="183" t="s">
        <v>306</v>
      </c>
      <c r="H54" s="183"/>
      <c r="I54" s="183"/>
      <c r="J54" s="183"/>
      <c r="K54" s="120">
        <f t="shared" si="26"/>
        <v>4</v>
      </c>
      <c r="L54" s="116">
        <f t="shared" si="27"/>
        <v>44629</v>
      </c>
      <c r="M54" s="119" t="str">
        <f t="shared" si="27"/>
        <v>水</v>
      </c>
      <c r="N54" s="183" t="s">
        <v>306</v>
      </c>
      <c r="O54" s="183"/>
      <c r="P54" s="183"/>
      <c r="Q54" s="184" t="s">
        <v>207</v>
      </c>
      <c r="R54" s="408">
        <f t="shared" si="29"/>
        <v>2</v>
      </c>
      <c r="S54" s="116">
        <f t="shared" si="28"/>
        <v>44629</v>
      </c>
      <c r="T54" s="119" t="str">
        <f t="shared" si="28"/>
        <v>水</v>
      </c>
      <c r="U54" s="183" t="s">
        <v>306</v>
      </c>
      <c r="V54" s="183"/>
      <c r="W54" s="508"/>
      <c r="X54" s="408">
        <f t="shared" si="30"/>
        <v>3</v>
      </c>
    </row>
    <row r="55" spans="5:24">
      <c r="E55" s="116">
        <f t="shared" si="25"/>
        <v>44630</v>
      </c>
      <c r="F55" s="119" t="str">
        <f t="shared" si="25"/>
        <v>木</v>
      </c>
      <c r="G55" s="518" t="s">
        <v>265</v>
      </c>
      <c r="H55" s="518" t="s">
        <v>207</v>
      </c>
      <c r="I55" s="518" t="s">
        <v>207</v>
      </c>
      <c r="J55" s="518" t="s">
        <v>207</v>
      </c>
      <c r="K55" s="120">
        <f t="shared" si="26"/>
        <v>1</v>
      </c>
      <c r="L55" s="116">
        <f t="shared" si="27"/>
        <v>44630</v>
      </c>
      <c r="M55" s="119" t="str">
        <f t="shared" si="27"/>
        <v>木</v>
      </c>
      <c r="N55" s="518" t="s">
        <v>265</v>
      </c>
      <c r="O55" s="518" t="s">
        <v>207</v>
      </c>
      <c r="P55" s="518" t="s">
        <v>207</v>
      </c>
      <c r="Q55" s="518" t="s">
        <v>207</v>
      </c>
      <c r="R55" s="121">
        <f t="shared" si="29"/>
        <v>0</v>
      </c>
      <c r="S55" s="116">
        <f t="shared" si="28"/>
        <v>44630</v>
      </c>
      <c r="T55" s="119" t="str">
        <f t="shared" si="28"/>
        <v>木</v>
      </c>
      <c r="U55" s="518" t="s">
        <v>265</v>
      </c>
      <c r="V55" s="518" t="s">
        <v>207</v>
      </c>
      <c r="W55" s="519" t="s">
        <v>207</v>
      </c>
      <c r="X55" s="121">
        <f t="shared" si="30"/>
        <v>1</v>
      </c>
    </row>
    <row r="56" spans="5:24">
      <c r="E56" s="116">
        <f t="shared" si="25"/>
        <v>44631</v>
      </c>
      <c r="F56" s="119" t="str">
        <f t="shared" si="25"/>
        <v>金</v>
      </c>
      <c r="G56" s="183" t="s">
        <v>307</v>
      </c>
      <c r="H56" s="183"/>
      <c r="I56" s="183"/>
      <c r="J56" s="183"/>
      <c r="K56" s="120">
        <f t="shared" si="26"/>
        <v>4</v>
      </c>
      <c r="L56" s="116">
        <f t="shared" si="27"/>
        <v>44631</v>
      </c>
      <c r="M56" s="119" t="str">
        <f t="shared" si="27"/>
        <v>金</v>
      </c>
      <c r="N56" s="183" t="s">
        <v>307</v>
      </c>
      <c r="O56" s="183"/>
      <c r="P56" s="183"/>
      <c r="Q56" s="184"/>
      <c r="R56" s="475">
        <f t="shared" si="29"/>
        <v>3</v>
      </c>
      <c r="S56" s="116">
        <f t="shared" si="28"/>
        <v>44631</v>
      </c>
      <c r="T56" s="119" t="str">
        <f t="shared" si="28"/>
        <v>金</v>
      </c>
      <c r="U56" s="183" t="s">
        <v>307</v>
      </c>
      <c r="V56" s="183"/>
      <c r="W56" s="508"/>
      <c r="X56" s="475">
        <f t="shared" si="30"/>
        <v>3</v>
      </c>
    </row>
    <row r="57" spans="5:24">
      <c r="E57" s="116">
        <f t="shared" si="25"/>
        <v>44632</v>
      </c>
      <c r="F57" s="119" t="str">
        <f t="shared" si="25"/>
        <v>土</v>
      </c>
      <c r="G57" s="454" t="s">
        <v>304</v>
      </c>
      <c r="H57" s="454"/>
      <c r="I57" s="454"/>
      <c r="J57" s="454" t="s">
        <v>207</v>
      </c>
      <c r="K57" s="120">
        <f t="shared" si="26"/>
        <v>3</v>
      </c>
      <c r="L57" s="116">
        <f t="shared" si="27"/>
        <v>44632</v>
      </c>
      <c r="M57" s="119" t="str">
        <f t="shared" si="27"/>
        <v>土</v>
      </c>
      <c r="N57" s="454" t="s">
        <v>304</v>
      </c>
      <c r="O57" s="454"/>
      <c r="P57" s="454"/>
      <c r="Q57" s="455" t="s">
        <v>207</v>
      </c>
      <c r="R57" s="476">
        <f t="shared" si="29"/>
        <v>2</v>
      </c>
      <c r="S57" s="477">
        <f t="shared" si="28"/>
        <v>44632</v>
      </c>
      <c r="T57" s="119" t="str">
        <f t="shared" si="28"/>
        <v>土</v>
      </c>
      <c r="U57" s="454" t="s">
        <v>304</v>
      </c>
      <c r="V57" s="454"/>
      <c r="W57" s="512"/>
      <c r="X57" s="408">
        <f t="shared" si="30"/>
        <v>3</v>
      </c>
    </row>
    <row r="58" spans="5:24">
      <c r="E58" s="116">
        <f t="shared" si="25"/>
        <v>44633</v>
      </c>
      <c r="F58" s="119" t="str">
        <f t="shared" si="25"/>
        <v>日</v>
      </c>
      <c r="G58" s="454" t="s">
        <v>304</v>
      </c>
      <c r="H58" s="454"/>
      <c r="I58" s="454"/>
      <c r="J58" s="454" t="s">
        <v>207</v>
      </c>
      <c r="K58" s="120">
        <f t="shared" si="26"/>
        <v>3</v>
      </c>
      <c r="L58" s="116">
        <f t="shared" si="27"/>
        <v>44633</v>
      </c>
      <c r="M58" s="119" t="str">
        <f t="shared" si="27"/>
        <v>日</v>
      </c>
      <c r="N58" s="454" t="s">
        <v>304</v>
      </c>
      <c r="O58" s="454"/>
      <c r="P58" s="454"/>
      <c r="Q58" s="455" t="s">
        <v>207</v>
      </c>
      <c r="R58" s="408">
        <f t="shared" si="29"/>
        <v>2</v>
      </c>
      <c r="S58" s="116">
        <f t="shared" si="28"/>
        <v>44633</v>
      </c>
      <c r="T58" s="119" t="str">
        <f t="shared" si="28"/>
        <v>日</v>
      </c>
      <c r="U58" s="454" t="s">
        <v>304</v>
      </c>
      <c r="V58" s="454"/>
      <c r="W58" s="513"/>
      <c r="X58" s="408">
        <f t="shared" si="30"/>
        <v>3</v>
      </c>
    </row>
    <row r="59" spans="5:24">
      <c r="E59" s="116">
        <f t="shared" si="25"/>
        <v>44634</v>
      </c>
      <c r="F59" s="119" t="str">
        <f t="shared" si="25"/>
        <v>月</v>
      </c>
      <c r="G59" s="183" t="s">
        <v>304</v>
      </c>
      <c r="H59" s="183"/>
      <c r="I59" s="183"/>
      <c r="J59" s="183"/>
      <c r="K59" s="120">
        <f t="shared" si="26"/>
        <v>4</v>
      </c>
      <c r="L59" s="116">
        <f t="shared" si="27"/>
        <v>44634</v>
      </c>
      <c r="M59" s="119" t="str">
        <f t="shared" si="27"/>
        <v>月</v>
      </c>
      <c r="N59" s="183" t="s">
        <v>304</v>
      </c>
      <c r="O59" s="183"/>
      <c r="P59" s="183" t="s">
        <v>207</v>
      </c>
      <c r="Q59" s="184"/>
      <c r="R59" s="408">
        <f t="shared" si="29"/>
        <v>2</v>
      </c>
      <c r="S59" s="116">
        <f t="shared" si="28"/>
        <v>44634</v>
      </c>
      <c r="T59" s="119" t="str">
        <f t="shared" si="28"/>
        <v>月</v>
      </c>
      <c r="U59" s="183" t="s">
        <v>304</v>
      </c>
      <c r="V59" s="183"/>
      <c r="W59" s="509" t="s">
        <v>207</v>
      </c>
      <c r="X59" s="408">
        <f t="shared" si="30"/>
        <v>2</v>
      </c>
    </row>
    <row r="60" spans="5:24">
      <c r="E60" s="116">
        <f t="shared" si="25"/>
        <v>44635</v>
      </c>
      <c r="F60" s="119" t="str">
        <f t="shared" si="25"/>
        <v>火</v>
      </c>
      <c r="G60" s="183" t="s">
        <v>304</v>
      </c>
      <c r="H60" s="183"/>
      <c r="I60" s="183" t="s">
        <v>207</v>
      </c>
      <c r="J60" s="183"/>
      <c r="K60" s="120">
        <f t="shared" si="26"/>
        <v>3</v>
      </c>
      <c r="L60" s="116">
        <f t="shared" si="27"/>
        <v>44635</v>
      </c>
      <c r="M60" s="119" t="str">
        <f t="shared" si="27"/>
        <v>火</v>
      </c>
      <c r="N60" s="183" t="s">
        <v>304</v>
      </c>
      <c r="O60" s="183" t="s">
        <v>207</v>
      </c>
      <c r="P60" s="183"/>
      <c r="Q60" s="184"/>
      <c r="R60" s="408">
        <f t="shared" si="29"/>
        <v>2</v>
      </c>
      <c r="S60" s="116">
        <f t="shared" si="28"/>
        <v>44635</v>
      </c>
      <c r="T60" s="119" t="str">
        <f t="shared" si="28"/>
        <v>火</v>
      </c>
      <c r="U60" s="183" t="s">
        <v>304</v>
      </c>
      <c r="V60" s="183" t="s">
        <v>207</v>
      </c>
      <c r="W60" s="509"/>
      <c r="X60" s="408">
        <f t="shared" si="30"/>
        <v>2</v>
      </c>
    </row>
    <row r="61" spans="5:24">
      <c r="E61" s="116">
        <f t="shared" si="25"/>
        <v>44636</v>
      </c>
      <c r="F61" s="119" t="str">
        <f t="shared" si="25"/>
        <v>水</v>
      </c>
      <c r="G61" s="183" t="s">
        <v>307</v>
      </c>
      <c r="H61" s="183"/>
      <c r="I61" s="183"/>
      <c r="J61" s="183"/>
      <c r="K61" s="120">
        <f t="shared" si="26"/>
        <v>4</v>
      </c>
      <c r="L61" s="116">
        <f t="shared" si="27"/>
        <v>44636</v>
      </c>
      <c r="M61" s="119" t="str">
        <f t="shared" si="27"/>
        <v>水</v>
      </c>
      <c r="N61" s="183" t="s">
        <v>307</v>
      </c>
      <c r="O61" s="183"/>
      <c r="P61" s="183"/>
      <c r="Q61" s="184"/>
      <c r="R61" s="408">
        <f t="shared" si="29"/>
        <v>3</v>
      </c>
      <c r="S61" s="116">
        <f t="shared" si="28"/>
        <v>44636</v>
      </c>
      <c r="T61" s="119" t="str">
        <f t="shared" si="28"/>
        <v>水</v>
      </c>
      <c r="U61" s="183" t="s">
        <v>307</v>
      </c>
      <c r="V61" s="183"/>
      <c r="W61" s="509"/>
      <c r="X61" s="408">
        <f t="shared" si="30"/>
        <v>3</v>
      </c>
    </row>
    <row r="62" spans="5:24">
      <c r="E62" s="116">
        <f t="shared" si="25"/>
        <v>44637</v>
      </c>
      <c r="F62" s="119" t="str">
        <f t="shared" si="25"/>
        <v>木</v>
      </c>
      <c r="G62" s="518" t="s">
        <v>248</v>
      </c>
      <c r="H62" s="518" t="s">
        <v>248</v>
      </c>
      <c r="I62" s="518" t="s">
        <v>248</v>
      </c>
      <c r="J62" s="518" t="s">
        <v>207</v>
      </c>
      <c r="K62" s="120">
        <f t="shared" si="26"/>
        <v>3</v>
      </c>
      <c r="L62" s="116">
        <f t="shared" si="27"/>
        <v>44637</v>
      </c>
      <c r="M62" s="119" t="str">
        <f t="shared" si="27"/>
        <v>木</v>
      </c>
      <c r="N62" s="518" t="s">
        <v>248</v>
      </c>
      <c r="O62" s="518" t="s">
        <v>248</v>
      </c>
      <c r="P62" s="518" t="s">
        <v>248</v>
      </c>
      <c r="Q62" s="518" t="s">
        <v>207</v>
      </c>
      <c r="R62" s="121">
        <f t="shared" si="29"/>
        <v>2</v>
      </c>
      <c r="S62" s="116">
        <f t="shared" si="28"/>
        <v>44637</v>
      </c>
      <c r="T62" s="119" t="str">
        <f t="shared" si="28"/>
        <v>木</v>
      </c>
      <c r="U62" s="518" t="s">
        <v>248</v>
      </c>
      <c r="V62" s="518" t="s">
        <v>248</v>
      </c>
      <c r="W62" s="519" t="s">
        <v>207</v>
      </c>
      <c r="X62" s="121">
        <f t="shared" si="30"/>
        <v>2</v>
      </c>
    </row>
    <row r="63" spans="5:24">
      <c r="E63" s="116">
        <f t="shared" si="25"/>
        <v>44638</v>
      </c>
      <c r="F63" s="119" t="str">
        <f t="shared" si="25"/>
        <v>金</v>
      </c>
      <c r="G63" s="183" t="s">
        <v>306</v>
      </c>
      <c r="H63" s="183" t="s">
        <v>207</v>
      </c>
      <c r="I63" s="183"/>
      <c r="J63" s="183"/>
      <c r="K63" s="120">
        <f t="shared" si="26"/>
        <v>3</v>
      </c>
      <c r="L63" s="116">
        <f t="shared" si="27"/>
        <v>44638</v>
      </c>
      <c r="M63" s="119" t="str">
        <f t="shared" si="27"/>
        <v>金</v>
      </c>
      <c r="N63" s="183" t="s">
        <v>306</v>
      </c>
      <c r="O63" s="183" t="s">
        <v>207</v>
      </c>
      <c r="P63" s="183"/>
      <c r="Q63" s="184" t="s">
        <v>207</v>
      </c>
      <c r="R63" s="475">
        <f t="shared" si="29"/>
        <v>1</v>
      </c>
      <c r="S63" s="116">
        <f t="shared" si="28"/>
        <v>44638</v>
      </c>
      <c r="T63" s="119" t="str">
        <f t="shared" si="28"/>
        <v>金</v>
      </c>
      <c r="U63" s="183" t="s">
        <v>306</v>
      </c>
      <c r="V63" s="183"/>
      <c r="W63" s="509"/>
      <c r="X63" s="475">
        <f t="shared" si="30"/>
        <v>3</v>
      </c>
    </row>
    <row r="64" spans="5:24">
      <c r="E64" s="116">
        <f t="shared" si="25"/>
        <v>44639</v>
      </c>
      <c r="F64" s="119" t="str">
        <f t="shared" si="25"/>
        <v>土</v>
      </c>
      <c r="G64" s="454" t="s">
        <v>304</v>
      </c>
      <c r="H64" s="454"/>
      <c r="I64" s="454"/>
      <c r="J64" s="454" t="s">
        <v>207</v>
      </c>
      <c r="K64" s="120">
        <f t="shared" si="26"/>
        <v>3</v>
      </c>
      <c r="L64" s="116">
        <f t="shared" si="27"/>
        <v>44639</v>
      </c>
      <c r="M64" s="119" t="str">
        <f t="shared" si="27"/>
        <v>土</v>
      </c>
      <c r="N64" s="454" t="s">
        <v>304</v>
      </c>
      <c r="O64" s="454"/>
      <c r="P64" s="454"/>
      <c r="Q64" s="455" t="s">
        <v>207</v>
      </c>
      <c r="R64" s="408">
        <f t="shared" si="29"/>
        <v>2</v>
      </c>
      <c r="S64" s="116">
        <f t="shared" si="28"/>
        <v>44639</v>
      </c>
      <c r="T64" s="119" t="str">
        <f t="shared" si="28"/>
        <v>土</v>
      </c>
      <c r="U64" s="454" t="s">
        <v>304</v>
      </c>
      <c r="V64" s="454"/>
      <c r="W64" s="513"/>
      <c r="X64" s="408">
        <f t="shared" si="30"/>
        <v>3</v>
      </c>
    </row>
    <row r="65" spans="5:24">
      <c r="E65" s="116">
        <f t="shared" si="25"/>
        <v>44640</v>
      </c>
      <c r="F65" s="119" t="str">
        <f t="shared" si="25"/>
        <v>日</v>
      </c>
      <c r="G65" s="454" t="s">
        <v>304</v>
      </c>
      <c r="H65" s="454"/>
      <c r="I65" s="454"/>
      <c r="J65" s="454" t="s">
        <v>207</v>
      </c>
      <c r="K65" s="120">
        <f t="shared" si="26"/>
        <v>3</v>
      </c>
      <c r="L65" s="116">
        <f t="shared" si="27"/>
        <v>44640</v>
      </c>
      <c r="M65" s="119" t="str">
        <f t="shared" si="27"/>
        <v>日</v>
      </c>
      <c r="N65" s="454" t="s">
        <v>304</v>
      </c>
      <c r="O65" s="454"/>
      <c r="P65" s="454"/>
      <c r="Q65" s="455" t="s">
        <v>207</v>
      </c>
      <c r="R65" s="408">
        <f t="shared" si="29"/>
        <v>2</v>
      </c>
      <c r="S65" s="116">
        <f t="shared" si="28"/>
        <v>44640</v>
      </c>
      <c r="T65" s="119" t="str">
        <f t="shared" si="28"/>
        <v>日</v>
      </c>
      <c r="U65" s="454" t="s">
        <v>304</v>
      </c>
      <c r="V65" s="454"/>
      <c r="W65" s="513"/>
      <c r="X65" s="408">
        <f t="shared" si="30"/>
        <v>3</v>
      </c>
    </row>
    <row r="66" spans="5:24">
      <c r="E66" s="116">
        <f t="shared" si="25"/>
        <v>44641</v>
      </c>
      <c r="F66" s="188" t="str">
        <f t="shared" si="25"/>
        <v>月</v>
      </c>
      <c r="G66" s="454" t="s">
        <v>304</v>
      </c>
      <c r="H66" s="454"/>
      <c r="I66" s="454"/>
      <c r="J66" s="454" t="s">
        <v>218</v>
      </c>
      <c r="K66" s="120">
        <f t="shared" si="26"/>
        <v>4</v>
      </c>
      <c r="L66" s="116">
        <f t="shared" si="27"/>
        <v>44641</v>
      </c>
      <c r="M66" s="188" t="str">
        <f t="shared" si="27"/>
        <v>月</v>
      </c>
      <c r="N66" s="454" t="s">
        <v>304</v>
      </c>
      <c r="O66" s="454"/>
      <c r="P66" s="454" t="s">
        <v>207</v>
      </c>
      <c r="Q66" s="455" t="s">
        <v>207</v>
      </c>
      <c r="R66" s="121">
        <f t="shared" si="29"/>
        <v>1</v>
      </c>
      <c r="S66" s="116">
        <f t="shared" si="28"/>
        <v>44641</v>
      </c>
      <c r="T66" s="188" t="str">
        <f t="shared" si="28"/>
        <v>月</v>
      </c>
      <c r="U66" s="454" t="s">
        <v>304</v>
      </c>
      <c r="V66" s="454"/>
      <c r="W66" s="513" t="s">
        <v>207</v>
      </c>
      <c r="X66" s="121">
        <f t="shared" si="30"/>
        <v>2</v>
      </c>
    </row>
    <row r="67" spans="5:24">
      <c r="E67" s="116">
        <f t="shared" si="25"/>
        <v>44642</v>
      </c>
      <c r="F67" s="119" t="str">
        <f t="shared" si="25"/>
        <v>火</v>
      </c>
      <c r="G67" s="183" t="s">
        <v>304</v>
      </c>
      <c r="H67" s="183"/>
      <c r="I67" s="183" t="s">
        <v>207</v>
      </c>
      <c r="J67" s="183"/>
      <c r="K67" s="120">
        <f t="shared" si="26"/>
        <v>3</v>
      </c>
      <c r="L67" s="116">
        <f t="shared" si="27"/>
        <v>44642</v>
      </c>
      <c r="M67" s="119" t="str">
        <f t="shared" si="27"/>
        <v>火</v>
      </c>
      <c r="N67" s="183" t="s">
        <v>304</v>
      </c>
      <c r="O67" s="183"/>
      <c r="P67" s="183"/>
      <c r="Q67" s="184"/>
      <c r="R67" s="121">
        <f t="shared" si="29"/>
        <v>3</v>
      </c>
      <c r="S67" s="116">
        <f t="shared" si="28"/>
        <v>44642</v>
      </c>
      <c r="T67" s="119" t="str">
        <f t="shared" si="28"/>
        <v>火</v>
      </c>
      <c r="U67" s="183" t="s">
        <v>304</v>
      </c>
      <c r="V67" s="183" t="s">
        <v>207</v>
      </c>
      <c r="W67" s="509"/>
      <c r="X67" s="121">
        <f t="shared" si="30"/>
        <v>2</v>
      </c>
    </row>
    <row r="68" spans="5:24">
      <c r="E68" s="116">
        <f t="shared" si="25"/>
        <v>44643</v>
      </c>
      <c r="F68" s="119" t="str">
        <f t="shared" si="25"/>
        <v>水</v>
      </c>
      <c r="G68" s="183" t="s">
        <v>306</v>
      </c>
      <c r="H68" s="183"/>
      <c r="I68" s="183"/>
      <c r="J68" s="183"/>
      <c r="K68" s="120">
        <f t="shared" si="26"/>
        <v>4</v>
      </c>
      <c r="L68" s="116">
        <f t="shared" si="27"/>
        <v>44643</v>
      </c>
      <c r="M68" s="119" t="str">
        <f t="shared" si="27"/>
        <v>水</v>
      </c>
      <c r="N68" s="183" t="s">
        <v>306</v>
      </c>
      <c r="O68" s="183"/>
      <c r="P68" s="183"/>
      <c r="Q68" s="184" t="s">
        <v>207</v>
      </c>
      <c r="R68" s="475">
        <f t="shared" si="29"/>
        <v>2</v>
      </c>
      <c r="S68" s="116">
        <f t="shared" si="28"/>
        <v>44643</v>
      </c>
      <c r="T68" s="119" t="str">
        <f t="shared" si="28"/>
        <v>水</v>
      </c>
      <c r="U68" s="183" t="s">
        <v>306</v>
      </c>
      <c r="V68" s="183"/>
      <c r="W68" s="509"/>
      <c r="X68" s="475">
        <f t="shared" si="30"/>
        <v>3</v>
      </c>
    </row>
    <row r="69" spans="5:24">
      <c r="E69" s="116">
        <f t="shared" si="25"/>
        <v>44644</v>
      </c>
      <c r="F69" s="119" t="str">
        <f t="shared" si="25"/>
        <v>木</v>
      </c>
      <c r="G69" s="518"/>
      <c r="H69" s="518" t="s">
        <v>207</v>
      </c>
      <c r="I69" s="518" t="s">
        <v>207</v>
      </c>
      <c r="J69" s="518" t="s">
        <v>207</v>
      </c>
      <c r="K69" s="120">
        <f t="shared" si="26"/>
        <v>1</v>
      </c>
      <c r="L69" s="116">
        <f t="shared" si="27"/>
        <v>44644</v>
      </c>
      <c r="M69" s="119" t="str">
        <f t="shared" si="27"/>
        <v>木</v>
      </c>
      <c r="N69" s="518"/>
      <c r="O69" s="518" t="s">
        <v>207</v>
      </c>
      <c r="P69" s="518" t="s">
        <v>207</v>
      </c>
      <c r="Q69" s="518" t="s">
        <v>207</v>
      </c>
      <c r="R69" s="408">
        <f t="shared" si="29"/>
        <v>0</v>
      </c>
      <c r="S69" s="116">
        <f t="shared" si="28"/>
        <v>44644</v>
      </c>
      <c r="T69" s="119" t="str">
        <f t="shared" si="28"/>
        <v>木</v>
      </c>
      <c r="U69" s="518"/>
      <c r="V69" s="518" t="s">
        <v>207</v>
      </c>
      <c r="W69" s="519" t="s">
        <v>207</v>
      </c>
      <c r="X69" s="408">
        <f t="shared" si="30"/>
        <v>1</v>
      </c>
    </row>
    <row r="70" spans="5:24">
      <c r="E70" s="116">
        <f t="shared" si="25"/>
        <v>44645</v>
      </c>
      <c r="F70" s="119" t="str">
        <f t="shared" si="25"/>
        <v>金</v>
      </c>
      <c r="G70" s="183" t="s">
        <v>307</v>
      </c>
      <c r="H70" s="183"/>
      <c r="I70" s="183"/>
      <c r="J70" s="183"/>
      <c r="K70" s="120">
        <f t="shared" si="26"/>
        <v>4</v>
      </c>
      <c r="L70" s="116">
        <f t="shared" si="27"/>
        <v>44645</v>
      </c>
      <c r="M70" s="119" t="str">
        <f t="shared" si="27"/>
        <v>金</v>
      </c>
      <c r="N70" s="183" t="s">
        <v>307</v>
      </c>
      <c r="O70" s="183"/>
      <c r="P70" s="183"/>
      <c r="Q70" s="184" t="s">
        <v>266</v>
      </c>
      <c r="R70" s="121">
        <f t="shared" si="29"/>
        <v>3</v>
      </c>
      <c r="S70" s="116">
        <f t="shared" si="28"/>
        <v>44645</v>
      </c>
      <c r="T70" s="119" t="str">
        <f t="shared" si="28"/>
        <v>金</v>
      </c>
      <c r="U70" s="183" t="s">
        <v>307</v>
      </c>
      <c r="V70" s="183"/>
      <c r="W70" s="509"/>
      <c r="X70" s="121">
        <f t="shared" si="30"/>
        <v>3</v>
      </c>
    </row>
    <row r="71" spans="5:24">
      <c r="E71" s="116">
        <f t="shared" si="25"/>
        <v>44646</v>
      </c>
      <c r="F71" s="119" t="str">
        <f t="shared" si="25"/>
        <v>土</v>
      </c>
      <c r="G71" s="454" t="s">
        <v>304</v>
      </c>
      <c r="H71" s="454"/>
      <c r="I71" s="454"/>
      <c r="J71" s="454" t="s">
        <v>217</v>
      </c>
      <c r="K71" s="120">
        <f t="shared" si="26"/>
        <v>4</v>
      </c>
      <c r="L71" s="116">
        <f t="shared" si="27"/>
        <v>44646</v>
      </c>
      <c r="M71" s="119" t="str">
        <f t="shared" si="27"/>
        <v>土</v>
      </c>
      <c r="N71" s="454" t="s">
        <v>304</v>
      </c>
      <c r="O71" s="454"/>
      <c r="P71" s="454"/>
      <c r="Q71" s="455" t="s">
        <v>266</v>
      </c>
      <c r="R71" s="475">
        <f t="shared" si="29"/>
        <v>3</v>
      </c>
      <c r="S71" s="116">
        <f t="shared" si="28"/>
        <v>44646</v>
      </c>
      <c r="T71" s="119" t="str">
        <f t="shared" si="28"/>
        <v>土</v>
      </c>
      <c r="U71" s="454" t="s">
        <v>304</v>
      </c>
      <c r="V71" s="454"/>
      <c r="W71" s="513"/>
      <c r="X71" s="475">
        <f t="shared" si="30"/>
        <v>3</v>
      </c>
    </row>
    <row r="72" spans="5:24">
      <c r="E72" s="116">
        <f t="shared" si="25"/>
        <v>44647</v>
      </c>
      <c r="F72" s="119" t="str">
        <f t="shared" si="25"/>
        <v>日</v>
      </c>
      <c r="G72" s="454" t="s">
        <v>304</v>
      </c>
      <c r="H72" s="454"/>
      <c r="I72" s="454"/>
      <c r="J72" s="454" t="s">
        <v>207</v>
      </c>
      <c r="K72" s="120">
        <f t="shared" si="26"/>
        <v>3</v>
      </c>
      <c r="L72" s="116">
        <f t="shared" si="27"/>
        <v>44647</v>
      </c>
      <c r="M72" s="119" t="str">
        <f t="shared" si="27"/>
        <v>日</v>
      </c>
      <c r="N72" s="454" t="s">
        <v>304</v>
      </c>
      <c r="O72" s="454"/>
      <c r="P72" s="454"/>
      <c r="Q72" s="455" t="s">
        <v>207</v>
      </c>
      <c r="R72" s="121">
        <f t="shared" si="29"/>
        <v>2</v>
      </c>
      <c r="S72" s="116">
        <f t="shared" si="28"/>
        <v>44647</v>
      </c>
      <c r="T72" s="119" t="str">
        <f t="shared" si="28"/>
        <v>日</v>
      </c>
      <c r="U72" s="454" t="s">
        <v>304</v>
      </c>
      <c r="V72" s="454"/>
      <c r="W72" s="513"/>
      <c r="X72" s="121">
        <f t="shared" si="30"/>
        <v>3</v>
      </c>
    </row>
    <row r="73" spans="5:24">
      <c r="E73" s="116">
        <f t="shared" si="25"/>
        <v>44648</v>
      </c>
      <c r="F73" s="119" t="str">
        <f t="shared" si="25"/>
        <v>月</v>
      </c>
      <c r="G73" s="183" t="s">
        <v>304</v>
      </c>
      <c r="H73" s="183"/>
      <c r="I73" s="183"/>
      <c r="J73" s="183" t="s">
        <v>207</v>
      </c>
      <c r="K73" s="120">
        <f t="shared" si="26"/>
        <v>3</v>
      </c>
      <c r="L73" s="116">
        <f t="shared" si="27"/>
        <v>44648</v>
      </c>
      <c r="M73" s="119" t="str">
        <f t="shared" si="27"/>
        <v>月</v>
      </c>
      <c r="N73" s="183" t="s">
        <v>304</v>
      </c>
      <c r="O73" s="183"/>
      <c r="P73" s="183" t="s">
        <v>207</v>
      </c>
      <c r="Q73" s="184"/>
      <c r="R73" s="475">
        <f t="shared" si="29"/>
        <v>2</v>
      </c>
      <c r="S73" s="116">
        <f t="shared" si="28"/>
        <v>44648</v>
      </c>
      <c r="T73" s="119" t="str">
        <f t="shared" si="28"/>
        <v>月</v>
      </c>
      <c r="U73" s="183" t="s">
        <v>304</v>
      </c>
      <c r="V73" s="183"/>
      <c r="W73" s="509" t="s">
        <v>216</v>
      </c>
      <c r="X73" s="475">
        <f t="shared" si="30"/>
        <v>2</v>
      </c>
    </row>
    <row r="74" spans="5:24">
      <c r="E74" s="116">
        <f t="shared" si="25"/>
        <v>44649</v>
      </c>
      <c r="F74" s="119" t="str">
        <f t="shared" si="25"/>
        <v>火</v>
      </c>
      <c r="G74" s="183" t="s">
        <v>304</v>
      </c>
      <c r="H74" s="183"/>
      <c r="I74" s="183" t="s">
        <v>207</v>
      </c>
      <c r="J74" s="183"/>
      <c r="K74" s="120">
        <f t="shared" si="26"/>
        <v>3</v>
      </c>
      <c r="L74" s="116">
        <f t="shared" si="27"/>
        <v>44649</v>
      </c>
      <c r="M74" s="119" t="str">
        <f t="shared" si="27"/>
        <v>火</v>
      </c>
      <c r="N74" s="183" t="s">
        <v>304</v>
      </c>
      <c r="O74" s="183" t="s">
        <v>207</v>
      </c>
      <c r="P74" s="183"/>
      <c r="Q74" s="184"/>
      <c r="R74" s="121">
        <f t="shared" si="29"/>
        <v>2</v>
      </c>
      <c r="S74" s="116">
        <f t="shared" si="28"/>
        <v>44649</v>
      </c>
      <c r="T74" s="119" t="str">
        <f t="shared" si="28"/>
        <v>火</v>
      </c>
      <c r="U74" s="183" t="s">
        <v>304</v>
      </c>
      <c r="V74" s="183" t="s">
        <v>207</v>
      </c>
      <c r="W74" s="509"/>
      <c r="X74" s="121">
        <f t="shared" si="30"/>
        <v>2</v>
      </c>
    </row>
    <row r="75" spans="5:24">
      <c r="E75" s="116">
        <f t="shared" si="25"/>
        <v>44650</v>
      </c>
      <c r="F75" s="119" t="str">
        <f t="shared" si="25"/>
        <v>水</v>
      </c>
      <c r="G75" s="183" t="s">
        <v>238</v>
      </c>
      <c r="H75" s="183"/>
      <c r="I75" s="183"/>
      <c r="J75" s="183"/>
      <c r="K75" s="120">
        <f t="shared" si="26"/>
        <v>4</v>
      </c>
      <c r="L75" s="116">
        <f t="shared" si="27"/>
        <v>44650</v>
      </c>
      <c r="M75" s="119" t="str">
        <f t="shared" si="27"/>
        <v>水</v>
      </c>
      <c r="N75" s="183" t="s">
        <v>238</v>
      </c>
      <c r="O75" s="183"/>
      <c r="P75" s="183"/>
      <c r="Q75" s="184" t="s">
        <v>207</v>
      </c>
      <c r="R75" s="475">
        <f t="shared" si="29"/>
        <v>2</v>
      </c>
      <c r="S75" s="116">
        <f t="shared" si="28"/>
        <v>44650</v>
      </c>
      <c r="T75" s="119" t="str">
        <f t="shared" si="28"/>
        <v>水</v>
      </c>
      <c r="U75" s="183" t="s">
        <v>238</v>
      </c>
      <c r="V75" s="183"/>
      <c r="W75" s="509"/>
      <c r="X75" s="475">
        <f t="shared" si="30"/>
        <v>3</v>
      </c>
    </row>
    <row r="76" spans="5:24" ht="19.5" thickBot="1">
      <c r="E76" s="116">
        <f t="shared" si="25"/>
        <v>44651</v>
      </c>
      <c r="F76" s="119" t="str">
        <f t="shared" si="25"/>
        <v>木</v>
      </c>
      <c r="G76" s="518"/>
      <c r="H76" s="518" t="s">
        <v>207</v>
      </c>
      <c r="I76" s="518" t="s">
        <v>207</v>
      </c>
      <c r="J76" s="518" t="s">
        <v>207</v>
      </c>
      <c r="K76" s="120">
        <f t="shared" si="26"/>
        <v>1</v>
      </c>
      <c r="L76" s="116">
        <f t="shared" si="27"/>
        <v>44651</v>
      </c>
      <c r="M76" s="119" t="str">
        <f t="shared" si="27"/>
        <v>木</v>
      </c>
      <c r="N76" s="518"/>
      <c r="O76" s="518" t="s">
        <v>207</v>
      </c>
      <c r="P76" s="518" t="s">
        <v>207</v>
      </c>
      <c r="Q76" s="518" t="s">
        <v>207</v>
      </c>
      <c r="R76" s="478">
        <f t="shared" si="29"/>
        <v>0</v>
      </c>
      <c r="S76" s="116">
        <f t="shared" si="28"/>
        <v>44651</v>
      </c>
      <c r="T76" s="119" t="str">
        <f t="shared" si="28"/>
        <v>木</v>
      </c>
      <c r="U76" s="518"/>
      <c r="V76" s="518" t="s">
        <v>207</v>
      </c>
      <c r="W76" s="519" t="s">
        <v>207</v>
      </c>
      <c r="X76" s="478">
        <f t="shared" si="30"/>
        <v>1</v>
      </c>
    </row>
    <row r="77" spans="5:24" ht="19.5" thickBot="1">
      <c r="E77" s="640" t="s">
        <v>42</v>
      </c>
      <c r="F77" s="658"/>
      <c r="G77" s="138">
        <f>COUNTIF(G46:G76,"休")</f>
        <v>0</v>
      </c>
      <c r="H77" s="209">
        <f>COUNTIF(H46:H76,"休")</f>
        <v>5</v>
      </c>
      <c r="I77" s="210">
        <f>COUNTIF(I46:I76,"休")</f>
        <v>9</v>
      </c>
      <c r="J77" s="210">
        <f>COUNTIF(J46:J76,"休")</f>
        <v>15</v>
      </c>
      <c r="K77" s="132">
        <f t="shared" si="26"/>
        <v>4</v>
      </c>
      <c r="L77" s="640" t="s">
        <v>42</v>
      </c>
      <c r="M77" s="658"/>
      <c r="N77" s="138">
        <f>COUNTIF(N46:N76,"休")</f>
        <v>0</v>
      </c>
      <c r="O77" s="210">
        <f>COUNTIF(O46:O76,"休")</f>
        <v>9</v>
      </c>
      <c r="P77" s="210">
        <f>COUNTIF(P46:P76,"休")</f>
        <v>8</v>
      </c>
      <c r="Q77" s="210">
        <f>COUNTIF(Q46:Q76,"休")</f>
        <v>18</v>
      </c>
      <c r="R77" s="132">
        <f t="shared" si="29"/>
        <v>3</v>
      </c>
      <c r="S77" s="640" t="s">
        <v>42</v>
      </c>
      <c r="T77" s="658"/>
      <c r="U77" s="138">
        <f>COUNTIF(U46:U76,"休")</f>
        <v>0</v>
      </c>
      <c r="V77" s="210">
        <f>COUNTIF(V46:V76,"休")</f>
        <v>9</v>
      </c>
      <c r="W77" s="514">
        <f>COUNTIF(W46:W76,"休")</f>
        <v>9</v>
      </c>
      <c r="X77" s="132">
        <f t="shared" si="30"/>
        <v>3</v>
      </c>
    </row>
  </sheetData>
  <mergeCells count="52">
    <mergeCell ref="A41:B41"/>
    <mergeCell ref="E41:F41"/>
    <mergeCell ref="A7:B7"/>
    <mergeCell ref="E7:F7"/>
    <mergeCell ref="G7:M7"/>
    <mergeCell ref="A1:C2"/>
    <mergeCell ref="E1:G2"/>
    <mergeCell ref="H4:J4"/>
    <mergeCell ref="K4:N4"/>
    <mergeCell ref="K1:N1"/>
    <mergeCell ref="K2:N2"/>
    <mergeCell ref="K3:N3"/>
    <mergeCell ref="H3:J3"/>
    <mergeCell ref="E3:G3"/>
    <mergeCell ref="H2:J2"/>
    <mergeCell ref="H1:J1"/>
    <mergeCell ref="A3:C3"/>
    <mergeCell ref="E77:F77"/>
    <mergeCell ref="S43:T43"/>
    <mergeCell ref="L43:M43"/>
    <mergeCell ref="N43:R43"/>
    <mergeCell ref="AH1:AI1"/>
    <mergeCell ref="AH2:AI2"/>
    <mergeCell ref="AH3:AI3"/>
    <mergeCell ref="AH4:AI4"/>
    <mergeCell ref="E43:F43"/>
    <mergeCell ref="T1:V1"/>
    <mergeCell ref="W1:Z1"/>
    <mergeCell ref="T2:V2"/>
    <mergeCell ref="W2:Z2"/>
    <mergeCell ref="T3:V3"/>
    <mergeCell ref="W3:Z3"/>
    <mergeCell ref="AA3:AB3"/>
    <mergeCell ref="AE7:AF7"/>
    <mergeCell ref="AE41:AF41"/>
    <mergeCell ref="AG7:AK7"/>
    <mergeCell ref="L77:M77"/>
    <mergeCell ref="S77:T77"/>
    <mergeCell ref="N7:O7"/>
    <mergeCell ref="P7:R7"/>
    <mergeCell ref="N41:O41"/>
    <mergeCell ref="V7:AC7"/>
    <mergeCell ref="G43:K43"/>
    <mergeCell ref="U43:X43"/>
    <mergeCell ref="AA2:AB2"/>
    <mergeCell ref="T7:U7"/>
    <mergeCell ref="T41:U41"/>
    <mergeCell ref="O3:P3"/>
    <mergeCell ref="O4:P4"/>
    <mergeCell ref="H5:J5"/>
    <mergeCell ref="K5:N5"/>
    <mergeCell ref="O5:P5"/>
  </mergeCells>
  <phoneticPr fontId="2"/>
  <conditionalFormatting sqref="P41 K19:L40 AI41:AJ41">
    <cfRule type="cellIs" dxfId="163" priority="1099" stopIfTrue="1" operator="equal">
      <formula>"休"</formula>
    </cfRule>
    <cfRule type="cellIs" dxfId="162" priority="1100" stopIfTrue="1" operator="equal">
      <formula>"出"</formula>
    </cfRule>
  </conditionalFormatting>
  <conditionalFormatting sqref="Q41:R41">
    <cfRule type="cellIs" dxfId="161" priority="1097" stopIfTrue="1" operator="equal">
      <formula>"休"</formula>
    </cfRule>
    <cfRule type="cellIs" dxfId="160" priority="1098" stopIfTrue="1" operator="equal">
      <formula>"出"</formula>
    </cfRule>
  </conditionalFormatting>
  <conditionalFormatting sqref="B10:B40">
    <cfRule type="cellIs" dxfId="159" priority="1095" operator="equal">
      <formula>"日"</formula>
    </cfRule>
    <cfRule type="cellIs" dxfId="158" priority="1096" operator="equal">
      <formula>"土"</formula>
    </cfRule>
  </conditionalFormatting>
  <conditionalFormatting sqref="B10:B40">
    <cfRule type="cellIs" dxfId="157" priority="1093" operator="equal">
      <formula>"日"</formula>
    </cfRule>
    <cfRule type="cellIs" dxfId="156" priority="1094" operator="equal">
      <formula>"土"</formula>
    </cfRule>
  </conditionalFormatting>
  <conditionalFormatting sqref="R10:R40 AK10:AK41">
    <cfRule type="cellIs" dxfId="155" priority="1091" stopIfTrue="1" operator="equal">
      <formula>"休"</formula>
    </cfRule>
    <cfRule type="cellIs" dxfId="154" priority="1092" stopIfTrue="1" operator="equal">
      <formula>"ヤ"</formula>
    </cfRule>
  </conditionalFormatting>
  <conditionalFormatting sqref="G41:L41">
    <cfRule type="cellIs" dxfId="153" priority="1087" stopIfTrue="1" operator="equal">
      <formula>"休"</formula>
    </cfRule>
    <cfRule type="cellIs" dxfId="152" priority="1088" stopIfTrue="1" operator="equal">
      <formula>"出"</formula>
    </cfRule>
  </conditionalFormatting>
  <conditionalFormatting sqref="C41">
    <cfRule type="cellIs" dxfId="151" priority="1089" stopIfTrue="1" operator="equal">
      <formula>"休"</formula>
    </cfRule>
    <cfRule type="cellIs" dxfId="150" priority="1090" stopIfTrue="1" operator="equal">
      <formula>"出"</formula>
    </cfRule>
  </conditionalFormatting>
  <conditionalFormatting sqref="C10:C40">
    <cfRule type="cellIs" dxfId="149" priority="1085" stopIfTrue="1" operator="equal">
      <formula>"休"</formula>
    </cfRule>
    <cfRule type="cellIs" dxfId="148" priority="1086" stopIfTrue="1" operator="equal">
      <formula>"出"</formula>
    </cfRule>
  </conditionalFormatting>
  <conditionalFormatting sqref="K19:L40 C10:C40">
    <cfRule type="cellIs" dxfId="147" priority="1083" stopIfTrue="1" operator="equal">
      <formula>"休"</formula>
    </cfRule>
    <cfRule type="cellIs" dxfId="146" priority="1084" stopIfTrue="1" operator="equal">
      <formula>"出"</formula>
    </cfRule>
  </conditionalFormatting>
  <conditionalFormatting sqref="G19:I40">
    <cfRule type="cellIs" dxfId="145" priority="1081" stopIfTrue="1" operator="equal">
      <formula>"休"</formula>
    </cfRule>
    <cfRule type="cellIs" dxfId="144" priority="1082" stopIfTrue="1" operator="equal">
      <formula>"出"</formula>
    </cfRule>
  </conditionalFormatting>
  <conditionalFormatting sqref="G19:I40">
    <cfRule type="cellIs" dxfId="143" priority="1079" stopIfTrue="1" operator="equal">
      <formula>"休"</formula>
    </cfRule>
    <cfRule type="cellIs" dxfId="142" priority="1080" stopIfTrue="1" operator="equal">
      <formula>"出"</formula>
    </cfRule>
  </conditionalFormatting>
  <conditionalFormatting sqref="O10:O40">
    <cfRule type="cellIs" dxfId="141" priority="1067" operator="equal">
      <formula>"日"</formula>
    </cfRule>
    <cfRule type="cellIs" dxfId="140" priority="1068" operator="equal">
      <formula>"土"</formula>
    </cfRule>
  </conditionalFormatting>
  <conditionalFormatting sqref="O10:O40">
    <cfRule type="cellIs" dxfId="139" priority="1065" operator="equal">
      <formula>"日"</formula>
    </cfRule>
    <cfRule type="cellIs" dxfId="138" priority="1066" operator="equal">
      <formula>"土"</formula>
    </cfRule>
  </conditionalFormatting>
  <conditionalFormatting sqref="F10:F40">
    <cfRule type="cellIs" dxfId="137" priority="1063" operator="equal">
      <formula>"日"</formula>
    </cfRule>
    <cfRule type="cellIs" dxfId="136" priority="1064" operator="equal">
      <formula>"土"</formula>
    </cfRule>
  </conditionalFormatting>
  <conditionalFormatting sqref="F10:F40">
    <cfRule type="cellIs" dxfId="135" priority="1061" operator="equal">
      <formula>"日"</formula>
    </cfRule>
    <cfRule type="cellIs" dxfId="134" priority="1062" operator="equal">
      <formula>"土"</formula>
    </cfRule>
  </conditionalFormatting>
  <conditionalFormatting sqref="M41">
    <cfRule type="cellIs" dxfId="133" priority="1059" stopIfTrue="1" operator="equal">
      <formula>"休"</formula>
    </cfRule>
    <cfRule type="cellIs" dxfId="132" priority="1060" stopIfTrue="1" operator="equal">
      <formula>"出"</formula>
    </cfRule>
  </conditionalFormatting>
  <conditionalFormatting sqref="M10:M40">
    <cfRule type="cellIs" dxfId="131" priority="1057" stopIfTrue="1" operator="equal">
      <formula>"休"</formula>
    </cfRule>
    <cfRule type="cellIs" dxfId="130" priority="1058" stopIfTrue="1" operator="equal">
      <formula>"ヤ"</formula>
    </cfRule>
  </conditionalFormatting>
  <conditionalFormatting sqref="J19:J40">
    <cfRule type="cellIs" dxfId="129" priority="1055" stopIfTrue="1" operator="equal">
      <formula>"休"</formula>
    </cfRule>
    <cfRule type="cellIs" dxfId="128" priority="1056" stopIfTrue="1" operator="equal">
      <formula>"出"</formula>
    </cfRule>
  </conditionalFormatting>
  <conditionalFormatting sqref="J19:J40">
    <cfRule type="cellIs" dxfId="127" priority="1053" stopIfTrue="1" operator="equal">
      <formula>"休"</formula>
    </cfRule>
    <cfRule type="cellIs" dxfId="126" priority="1054" stopIfTrue="1" operator="equal">
      <formula>"出"</formula>
    </cfRule>
  </conditionalFormatting>
  <conditionalFormatting sqref="K10:L18">
    <cfRule type="cellIs" dxfId="125" priority="875" stopIfTrue="1" operator="equal">
      <formula>"休"</formula>
    </cfRule>
    <cfRule type="cellIs" dxfId="124" priority="876" stopIfTrue="1" operator="equal">
      <formula>"出"</formula>
    </cfRule>
  </conditionalFormatting>
  <conditionalFormatting sqref="K10:L18">
    <cfRule type="cellIs" dxfId="123" priority="873" stopIfTrue="1" operator="equal">
      <formula>"休"</formula>
    </cfRule>
    <cfRule type="cellIs" dxfId="122" priority="874" stopIfTrue="1" operator="equal">
      <formula>"出"</formula>
    </cfRule>
  </conditionalFormatting>
  <conditionalFormatting sqref="G10:I18">
    <cfRule type="cellIs" dxfId="121" priority="871" stopIfTrue="1" operator="equal">
      <formula>"休"</formula>
    </cfRule>
    <cfRule type="cellIs" dxfId="120" priority="872" stopIfTrue="1" operator="equal">
      <formula>"出"</formula>
    </cfRule>
  </conditionalFormatting>
  <conditionalFormatting sqref="G10:I18">
    <cfRule type="cellIs" dxfId="119" priority="869" stopIfTrue="1" operator="equal">
      <formula>"休"</formula>
    </cfRule>
    <cfRule type="cellIs" dxfId="118" priority="870" stopIfTrue="1" operator="equal">
      <formula>"出"</formula>
    </cfRule>
  </conditionalFormatting>
  <conditionalFormatting sqref="J10:J18">
    <cfRule type="cellIs" dxfId="117" priority="867" stopIfTrue="1" operator="equal">
      <formula>"休"</formula>
    </cfRule>
    <cfRule type="cellIs" dxfId="116" priority="868" stopIfTrue="1" operator="equal">
      <formula>"出"</formula>
    </cfRule>
  </conditionalFormatting>
  <conditionalFormatting sqref="J10:J18">
    <cfRule type="cellIs" dxfId="115" priority="865" stopIfTrue="1" operator="equal">
      <formula>"休"</formula>
    </cfRule>
    <cfRule type="cellIs" dxfId="114" priority="866" stopIfTrue="1" operator="equal">
      <formula>"出"</formula>
    </cfRule>
  </conditionalFormatting>
  <conditionalFormatting sqref="AH41">
    <cfRule type="cellIs" dxfId="113" priority="781" stopIfTrue="1" operator="equal">
      <formula>"休"</formula>
    </cfRule>
    <cfRule type="cellIs" dxfId="112" priority="782" stopIfTrue="1" operator="equal">
      <formula>"出"</formula>
    </cfRule>
  </conditionalFormatting>
  <conditionalFormatting sqref="AG41">
    <cfRule type="cellIs" dxfId="111" priority="783" stopIfTrue="1" operator="equal">
      <formula>"休"</formula>
    </cfRule>
    <cfRule type="cellIs" dxfId="110" priority="784" stopIfTrue="1" operator="equal">
      <formula>"出"</formula>
    </cfRule>
  </conditionalFormatting>
  <conditionalFormatting sqref="AF10:AF40">
    <cfRule type="cellIs" dxfId="109" priority="761" operator="equal">
      <formula>"日"</formula>
    </cfRule>
    <cfRule type="cellIs" dxfId="108" priority="762" operator="equal">
      <formula>"土"</formula>
    </cfRule>
  </conditionalFormatting>
  <conditionalFormatting sqref="AF10:AF40">
    <cfRule type="cellIs" dxfId="107" priority="759" operator="equal">
      <formula>"日"</formula>
    </cfRule>
    <cfRule type="cellIs" dxfId="106" priority="760" operator="equal">
      <formula>"土"</formula>
    </cfRule>
  </conditionalFormatting>
  <conditionalFormatting sqref="AG10:AJ40">
    <cfRule type="cellIs" dxfId="105" priority="393" stopIfTrue="1" operator="equal">
      <formula>"休"</formula>
    </cfRule>
    <cfRule type="cellIs" dxfId="104" priority="394" stopIfTrue="1" operator="equal">
      <formula>"出"</formula>
    </cfRule>
  </conditionalFormatting>
  <conditionalFormatting sqref="P10:Q40">
    <cfRule type="cellIs" dxfId="103" priority="391" stopIfTrue="1" operator="equal">
      <formula>"休"</formula>
    </cfRule>
    <cfRule type="cellIs" dxfId="102" priority="392" stopIfTrue="1" operator="equal">
      <formula>"出"</formula>
    </cfRule>
  </conditionalFormatting>
  <conditionalFormatting sqref="U10:U40">
    <cfRule type="cellIs" dxfId="101" priority="193" operator="equal">
      <formula>"日"</formula>
    </cfRule>
    <cfRule type="cellIs" dxfId="100" priority="194" operator="equal">
      <formula>"土"</formula>
    </cfRule>
  </conditionalFormatting>
  <conditionalFormatting sqref="U10:U40">
    <cfRule type="cellIs" dxfId="99" priority="191" operator="equal">
      <formula>"日"</formula>
    </cfRule>
    <cfRule type="cellIs" dxfId="98" priority="192" operator="equal">
      <formula>"土"</formula>
    </cfRule>
  </conditionalFormatting>
  <conditionalFormatting sqref="V10:V41">
    <cfRule type="cellIs" dxfId="97" priority="189" stopIfTrue="1" operator="equal">
      <formula>"休"</formula>
    </cfRule>
    <cfRule type="cellIs" dxfId="96" priority="190" stopIfTrue="1" operator="equal">
      <formula>"出"</formula>
    </cfRule>
  </conditionalFormatting>
  <conditionalFormatting sqref="W10:AC41">
    <cfRule type="cellIs" dxfId="95" priority="187" stopIfTrue="1" operator="equal">
      <formula>"休"</formula>
    </cfRule>
    <cfRule type="cellIs" dxfId="94" priority="188" stopIfTrue="1" operator="equal">
      <formula>"出"</formula>
    </cfRule>
  </conditionalFormatting>
  <conditionalFormatting sqref="F46:F76">
    <cfRule type="cellIs" dxfId="93" priority="183" operator="equal">
      <formula>"日"</formula>
    </cfRule>
    <cfRule type="cellIs" dxfId="92" priority="184" operator="equal">
      <formula>"土"</formula>
    </cfRule>
  </conditionalFormatting>
  <conditionalFormatting sqref="F46:F76">
    <cfRule type="cellIs" dxfId="91" priority="181" operator="equal">
      <formula>"日"</formula>
    </cfRule>
    <cfRule type="cellIs" dxfId="90" priority="182" operator="equal">
      <formula>"土"</formula>
    </cfRule>
  </conditionalFormatting>
  <conditionalFormatting sqref="V73:V75 W70:W75 W46:W47 V50:V54 W49:W54 W77 I46:I77 H46:H52 J46:J52 H55:H60 J55:J60 H62:H67 J62:J67 H69 J69 H74:H76 J74:J76 V63:W68 V56:W61 Q46:Q76 O46:O76">
    <cfRule type="cellIs" dxfId="89" priority="89" stopIfTrue="1" operator="equal">
      <formula>"休"</formula>
    </cfRule>
    <cfRule type="cellIs" dxfId="88" priority="90" stopIfTrue="1" operator="equal">
      <formula>"出"</formula>
    </cfRule>
  </conditionalFormatting>
  <conditionalFormatting sqref="R46:R77">
    <cfRule type="cellIs" dxfId="87" priority="87" stopIfTrue="1" operator="equal">
      <formula>"休"</formula>
    </cfRule>
    <cfRule type="cellIs" dxfId="86" priority="88" stopIfTrue="1" operator="equal">
      <formula>"ヤ"</formula>
    </cfRule>
  </conditionalFormatting>
  <conditionalFormatting sqref="V77">
    <cfRule type="cellIs" dxfId="85" priority="85" stopIfTrue="1" operator="equal">
      <formula>"休"</formula>
    </cfRule>
    <cfRule type="cellIs" dxfId="84" priority="86" stopIfTrue="1" operator="equal">
      <formula>"出"</formula>
    </cfRule>
  </conditionalFormatting>
  <conditionalFormatting sqref="T46:T76">
    <cfRule type="cellIs" dxfId="83" priority="83" operator="equal">
      <formula>"日"</formula>
    </cfRule>
    <cfRule type="cellIs" dxfId="82" priority="84" operator="equal">
      <formula>"土"</formula>
    </cfRule>
  </conditionalFormatting>
  <conditionalFormatting sqref="T46:T76">
    <cfRule type="cellIs" dxfId="81" priority="81" operator="equal">
      <formula>"日"</formula>
    </cfRule>
    <cfRule type="cellIs" dxfId="80" priority="82" operator="equal">
      <formula>"土"</formula>
    </cfRule>
  </conditionalFormatting>
  <conditionalFormatting sqref="H77">
    <cfRule type="cellIs" dxfId="79" priority="79" stopIfTrue="1" operator="equal">
      <formula>"休"</formula>
    </cfRule>
    <cfRule type="cellIs" dxfId="78" priority="80" stopIfTrue="1" operator="equal">
      <formula>"出"</formula>
    </cfRule>
  </conditionalFormatting>
  <conditionalFormatting sqref="K77">
    <cfRule type="cellIs" dxfId="77" priority="77" stopIfTrue="1" operator="equal">
      <formula>"休"</formula>
    </cfRule>
    <cfRule type="cellIs" dxfId="76" priority="78" stopIfTrue="1" operator="equal">
      <formula>"ヤ"</formula>
    </cfRule>
  </conditionalFormatting>
  <conditionalFormatting sqref="J77">
    <cfRule type="cellIs" dxfId="75" priority="75" stopIfTrue="1" operator="equal">
      <formula>"休"</formula>
    </cfRule>
    <cfRule type="cellIs" dxfId="74" priority="76" stopIfTrue="1" operator="equal">
      <formula>"出"</formula>
    </cfRule>
  </conditionalFormatting>
  <conditionalFormatting sqref="O77">
    <cfRule type="cellIs" dxfId="73" priority="73" stopIfTrue="1" operator="equal">
      <formula>"休"</formula>
    </cfRule>
    <cfRule type="cellIs" dxfId="72" priority="74" stopIfTrue="1" operator="equal">
      <formula>"出"</formula>
    </cfRule>
  </conditionalFormatting>
  <conditionalFormatting sqref="K46:K76">
    <cfRule type="cellIs" dxfId="71" priority="71" stopIfTrue="1" operator="equal">
      <formula>"休"</formula>
    </cfRule>
    <cfRule type="cellIs" dxfId="70" priority="72" stopIfTrue="1" operator="equal">
      <formula>"ヤ"</formula>
    </cfRule>
  </conditionalFormatting>
  <conditionalFormatting sqref="M46:M76">
    <cfRule type="cellIs" dxfId="69" priority="69" operator="equal">
      <formula>"日"</formula>
    </cfRule>
    <cfRule type="cellIs" dxfId="68" priority="70" operator="equal">
      <formula>"土"</formula>
    </cfRule>
  </conditionalFormatting>
  <conditionalFormatting sqref="M46:M76">
    <cfRule type="cellIs" dxfId="67" priority="67" operator="equal">
      <formula>"日"</formula>
    </cfRule>
    <cfRule type="cellIs" dxfId="66" priority="68" operator="equal">
      <formula>"土"</formula>
    </cfRule>
  </conditionalFormatting>
  <conditionalFormatting sqref="J70 H61 H73">
    <cfRule type="cellIs" dxfId="65" priority="65" stopIfTrue="1" operator="equal">
      <formula>"休"</formula>
    </cfRule>
    <cfRule type="cellIs" dxfId="64" priority="66" stopIfTrue="1" operator="equal">
      <formula>"出"</formula>
    </cfRule>
  </conditionalFormatting>
  <conditionalFormatting sqref="H53">
    <cfRule type="cellIs" dxfId="63" priority="63" stopIfTrue="1" operator="equal">
      <formula>"休"</formula>
    </cfRule>
    <cfRule type="cellIs" dxfId="62" priority="64" stopIfTrue="1" operator="equal">
      <formula>"出"</formula>
    </cfRule>
  </conditionalFormatting>
  <conditionalFormatting sqref="G77">
    <cfRule type="cellIs" dxfId="61" priority="61" stopIfTrue="1" operator="equal">
      <formula>"休"</formula>
    </cfRule>
    <cfRule type="cellIs" dxfId="60" priority="62" stopIfTrue="1" operator="equal">
      <formula>"出"</formula>
    </cfRule>
  </conditionalFormatting>
  <conditionalFormatting sqref="G46:G76">
    <cfRule type="cellIs" dxfId="59" priority="59" stopIfTrue="1" operator="equal">
      <formula>"休"</formula>
    </cfRule>
    <cfRule type="cellIs" dxfId="58" priority="60" stopIfTrue="1" operator="equal">
      <formula>"出"</formula>
    </cfRule>
  </conditionalFormatting>
  <conditionalFormatting sqref="H54">
    <cfRule type="cellIs" dxfId="57" priority="57" stopIfTrue="1" operator="equal">
      <formula>"休"</formula>
    </cfRule>
    <cfRule type="cellIs" dxfId="56" priority="58" stopIfTrue="1" operator="equal">
      <formula>"出"</formula>
    </cfRule>
  </conditionalFormatting>
  <conditionalFormatting sqref="H68 H70:H72">
    <cfRule type="cellIs" dxfId="55" priority="55" stopIfTrue="1" operator="equal">
      <formula>"休"</formula>
    </cfRule>
    <cfRule type="cellIs" dxfId="54" priority="56" stopIfTrue="1" operator="equal">
      <formula>"出"</formula>
    </cfRule>
  </conditionalFormatting>
  <conditionalFormatting sqref="J53:J54">
    <cfRule type="cellIs" dxfId="53" priority="53" stopIfTrue="1" operator="equal">
      <formula>"休"</formula>
    </cfRule>
    <cfRule type="cellIs" dxfId="52" priority="54" stopIfTrue="1" operator="equal">
      <formula>"出"</formula>
    </cfRule>
  </conditionalFormatting>
  <conditionalFormatting sqref="J61">
    <cfRule type="cellIs" dxfId="51" priority="51" stopIfTrue="1" operator="equal">
      <formula>"休"</formula>
    </cfRule>
    <cfRule type="cellIs" dxfId="50" priority="52" stopIfTrue="1" operator="equal">
      <formula>"出"</formula>
    </cfRule>
  </conditionalFormatting>
  <conditionalFormatting sqref="J68">
    <cfRule type="cellIs" dxfId="49" priority="49" stopIfTrue="1" operator="equal">
      <formula>"休"</formula>
    </cfRule>
    <cfRule type="cellIs" dxfId="48" priority="50" stopIfTrue="1" operator="equal">
      <formula>"出"</formula>
    </cfRule>
  </conditionalFormatting>
  <conditionalFormatting sqref="V70:V72">
    <cfRule type="cellIs" dxfId="47" priority="47" stopIfTrue="1" operator="equal">
      <formula>"休"</formula>
    </cfRule>
    <cfRule type="cellIs" dxfId="46" priority="48" stopIfTrue="1" operator="equal">
      <formula>"出"</formula>
    </cfRule>
  </conditionalFormatting>
  <conditionalFormatting sqref="V49">
    <cfRule type="cellIs" dxfId="45" priority="45" stopIfTrue="1" operator="equal">
      <formula>"休"</formula>
    </cfRule>
    <cfRule type="cellIs" dxfId="44" priority="46" stopIfTrue="1" operator="equal">
      <formula>"出"</formula>
    </cfRule>
  </conditionalFormatting>
  <conditionalFormatting sqref="V46">
    <cfRule type="cellIs" dxfId="43" priority="43" stopIfTrue="1" operator="equal">
      <formula>"休"</formula>
    </cfRule>
    <cfRule type="cellIs" dxfId="42" priority="44" stopIfTrue="1" operator="equal">
      <formula>"出"</formula>
    </cfRule>
  </conditionalFormatting>
  <conditionalFormatting sqref="V47">
    <cfRule type="cellIs" dxfId="41" priority="41" stopIfTrue="1" operator="equal">
      <formula>"休"</formula>
    </cfRule>
    <cfRule type="cellIs" dxfId="40" priority="42" stopIfTrue="1" operator="equal">
      <formula>"出"</formula>
    </cfRule>
  </conditionalFormatting>
  <conditionalFormatting sqref="V48">
    <cfRule type="cellIs" dxfId="39" priority="39" stopIfTrue="1" operator="equal">
      <formula>"休"</formula>
    </cfRule>
    <cfRule type="cellIs" dxfId="38" priority="40" stopIfTrue="1" operator="equal">
      <formula>"出"</formula>
    </cfRule>
  </conditionalFormatting>
  <conditionalFormatting sqref="W48">
    <cfRule type="cellIs" dxfId="37" priority="37" stopIfTrue="1" operator="equal">
      <formula>"休"</formula>
    </cfRule>
    <cfRule type="cellIs" dxfId="36" priority="38" stopIfTrue="1" operator="equal">
      <formula>"出"</formula>
    </cfRule>
  </conditionalFormatting>
  <conditionalFormatting sqref="V55">
    <cfRule type="cellIs" dxfId="35" priority="35" stopIfTrue="1" operator="equal">
      <formula>"休"</formula>
    </cfRule>
    <cfRule type="cellIs" dxfId="34" priority="36" stopIfTrue="1" operator="equal">
      <formula>"出"</formula>
    </cfRule>
  </conditionalFormatting>
  <conditionalFormatting sqref="W55">
    <cfRule type="cellIs" dxfId="33" priority="33" stopIfTrue="1" operator="equal">
      <formula>"休"</formula>
    </cfRule>
    <cfRule type="cellIs" dxfId="32" priority="34" stopIfTrue="1" operator="equal">
      <formula>"出"</formula>
    </cfRule>
  </conditionalFormatting>
  <conditionalFormatting sqref="V62">
    <cfRule type="cellIs" dxfId="31" priority="31" stopIfTrue="1" operator="equal">
      <formula>"休"</formula>
    </cfRule>
    <cfRule type="cellIs" dxfId="30" priority="32" stopIfTrue="1" operator="equal">
      <formula>"出"</formula>
    </cfRule>
  </conditionalFormatting>
  <conditionalFormatting sqref="W62">
    <cfRule type="cellIs" dxfId="29" priority="29" stopIfTrue="1" operator="equal">
      <formula>"休"</formula>
    </cfRule>
    <cfRule type="cellIs" dxfId="28" priority="30" stopIfTrue="1" operator="equal">
      <formula>"出"</formula>
    </cfRule>
  </conditionalFormatting>
  <conditionalFormatting sqref="V69">
    <cfRule type="cellIs" dxfId="27" priority="27" stopIfTrue="1" operator="equal">
      <formula>"休"</formula>
    </cfRule>
    <cfRule type="cellIs" dxfId="26" priority="28" stopIfTrue="1" operator="equal">
      <formula>"出"</formula>
    </cfRule>
  </conditionalFormatting>
  <conditionalFormatting sqref="W69">
    <cfRule type="cellIs" dxfId="25" priority="25" stopIfTrue="1" operator="equal">
      <formula>"休"</formula>
    </cfRule>
    <cfRule type="cellIs" dxfId="24" priority="26" stopIfTrue="1" operator="equal">
      <formula>"出"</formula>
    </cfRule>
  </conditionalFormatting>
  <conditionalFormatting sqref="V76">
    <cfRule type="cellIs" dxfId="23" priority="23" stopIfTrue="1" operator="equal">
      <formula>"休"</formula>
    </cfRule>
    <cfRule type="cellIs" dxfId="22" priority="24" stopIfTrue="1" operator="equal">
      <formula>"出"</formula>
    </cfRule>
  </conditionalFormatting>
  <conditionalFormatting sqref="W76">
    <cfRule type="cellIs" dxfId="21" priority="21" stopIfTrue="1" operator="equal">
      <formula>"休"</formula>
    </cfRule>
    <cfRule type="cellIs" dxfId="20" priority="22" stopIfTrue="1" operator="equal">
      <formula>"出"</formula>
    </cfRule>
  </conditionalFormatting>
  <conditionalFormatting sqref="Q77">
    <cfRule type="cellIs" dxfId="19" priority="19" stopIfTrue="1" operator="equal">
      <formula>"休"</formula>
    </cfRule>
    <cfRule type="cellIs" dxfId="18" priority="20" stopIfTrue="1" operator="equal">
      <formula>"出"</formula>
    </cfRule>
  </conditionalFormatting>
  <conditionalFormatting sqref="J71">
    <cfRule type="cellIs" dxfId="17" priority="17" stopIfTrue="1" operator="equal">
      <formula>"休"</formula>
    </cfRule>
    <cfRule type="cellIs" dxfId="16" priority="18" stopIfTrue="1" operator="equal">
      <formula>"出"</formula>
    </cfRule>
  </conditionalFormatting>
  <conditionalFormatting sqref="J72:J73">
    <cfRule type="cellIs" dxfId="15" priority="15" stopIfTrue="1" operator="equal">
      <formula>"休"</formula>
    </cfRule>
    <cfRule type="cellIs" dxfId="14" priority="16" stopIfTrue="1" operator="equal">
      <formula>"出"</formula>
    </cfRule>
  </conditionalFormatting>
  <conditionalFormatting sqref="P46:P76">
    <cfRule type="cellIs" dxfId="13" priority="13" stopIfTrue="1" operator="equal">
      <formula>"休"</formula>
    </cfRule>
    <cfRule type="cellIs" dxfId="12" priority="14" stopIfTrue="1" operator="equal">
      <formula>"出"</formula>
    </cfRule>
  </conditionalFormatting>
  <conditionalFormatting sqref="P77">
    <cfRule type="cellIs" dxfId="11" priority="11" stopIfTrue="1" operator="equal">
      <formula>"休"</formula>
    </cfRule>
    <cfRule type="cellIs" dxfId="10" priority="12" stopIfTrue="1" operator="equal">
      <formula>"出"</formula>
    </cfRule>
  </conditionalFormatting>
  <conditionalFormatting sqref="X46:X77">
    <cfRule type="cellIs" dxfId="9" priority="9" stopIfTrue="1" operator="equal">
      <formula>"休"</formula>
    </cfRule>
    <cfRule type="cellIs" dxfId="8" priority="10" stopIfTrue="1" operator="equal">
      <formula>"ヤ"</formula>
    </cfRule>
  </conditionalFormatting>
  <conditionalFormatting sqref="N77">
    <cfRule type="cellIs" dxfId="7" priority="7" stopIfTrue="1" operator="equal">
      <formula>"休"</formula>
    </cfRule>
    <cfRule type="cellIs" dxfId="6" priority="8" stopIfTrue="1" operator="equal">
      <formula>"出"</formula>
    </cfRule>
  </conditionalFormatting>
  <conditionalFormatting sqref="N46:N76">
    <cfRule type="cellIs" dxfId="5" priority="5" stopIfTrue="1" operator="equal">
      <formula>"休"</formula>
    </cfRule>
    <cfRule type="cellIs" dxfId="4" priority="6" stopIfTrue="1" operator="equal">
      <formula>"出"</formula>
    </cfRule>
  </conditionalFormatting>
  <conditionalFormatting sqref="U77">
    <cfRule type="cellIs" dxfId="3" priority="3" stopIfTrue="1" operator="equal">
      <formula>"休"</formula>
    </cfRule>
    <cfRule type="cellIs" dxfId="2" priority="4" stopIfTrue="1" operator="equal">
      <formula>"出"</formula>
    </cfRule>
  </conditionalFormatting>
  <conditionalFormatting sqref="U46:U76">
    <cfRule type="cellIs" dxfId="1" priority="1" stopIfTrue="1" operator="equal">
      <formula>"休"</formula>
    </cfRule>
    <cfRule type="cellIs" dxfId="0" priority="2" stopIfTrue="1" operator="equal">
      <formula>"出"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社員シフト</vt:lpstr>
      <vt:lpstr>専門店シフト</vt:lpstr>
      <vt:lpstr>専門店シフト!Print_Area</vt:lpstr>
      <vt:lpstr>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2022-03-07T02:07:44Z</cp:lastPrinted>
  <dcterms:created xsi:type="dcterms:W3CDTF">2019-12-16T10:56:45Z</dcterms:created>
  <dcterms:modified xsi:type="dcterms:W3CDTF">2022-03-07T02:08:06Z</dcterms:modified>
</cp:coreProperties>
</file>